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35"/>
  </bookViews>
  <sheets>
    <sheet name="进入体检人员名单" sheetId="3" r:id="rId1"/>
  </sheets>
  <calcPr calcId="144525"/>
</workbook>
</file>

<file path=xl/sharedStrings.xml><?xml version="1.0" encoding="utf-8"?>
<sst xmlns="http://schemas.openxmlformats.org/spreadsheetml/2006/main" count="217" uniqueCount="114">
  <si>
    <r>
      <rPr>
        <sz val="10"/>
        <rFont val="华文中宋"/>
        <charset val="134"/>
      </rPr>
      <t>四川省退役军人事务厅直属事业单位</t>
    </r>
    <r>
      <rPr>
        <sz val="10"/>
        <rFont val="Times New Roman"/>
        <charset val="134"/>
      </rPr>
      <t>2023</t>
    </r>
    <r>
      <rPr>
        <sz val="10"/>
        <rFont val="华文中宋"/>
        <charset val="134"/>
      </rPr>
      <t>年上半年公开招聘工作人员总成绩、岗位排名及进入体检人员名单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</si>
  <si>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</si>
  <si>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报考单位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</si>
  <si>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</si>
  <si>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准考证号</t>
    </r>
  </si>
  <si>
    <r>
      <rPr>
        <sz val="10"/>
        <rFont val="宋体"/>
        <charset val="134"/>
      </rPr>
      <t>岗位编码</t>
    </r>
  </si>
  <si>
    <r>
      <rPr>
        <sz val="10"/>
        <rFont val="宋体"/>
        <charset val="134"/>
      </rPr>
      <t>招聘人数</t>
    </r>
  </si>
  <si>
    <r>
      <rPr>
        <sz val="10"/>
        <rFont val="宋体"/>
        <charset val="134"/>
      </rPr>
      <t>公共科目名称</t>
    </r>
  </si>
  <si>
    <r>
      <rPr>
        <sz val="10"/>
        <rFont val="宋体"/>
        <charset val="134"/>
      </rPr>
      <t>笔试成绩</t>
    </r>
  </si>
  <si>
    <r>
      <rPr>
        <sz val="10"/>
        <rFont val="宋体"/>
        <charset val="134"/>
      </rPr>
      <t>政策性加分</t>
    </r>
  </si>
  <si>
    <r>
      <rPr>
        <sz val="10"/>
        <rFont val="宋体"/>
        <charset val="134"/>
      </rPr>
      <t>笔试总成绩</t>
    </r>
  </si>
  <si>
    <r>
      <rPr>
        <sz val="10"/>
        <rFont val="宋体"/>
        <charset val="134"/>
      </rPr>
      <t>笔试总成绩折合</t>
    </r>
  </si>
  <si>
    <r>
      <rPr>
        <sz val="10"/>
        <rFont val="宋体"/>
        <charset val="134"/>
      </rPr>
      <t>面试成绩</t>
    </r>
  </si>
  <si>
    <r>
      <rPr>
        <sz val="10"/>
        <rFont val="宋体"/>
        <charset val="134"/>
      </rPr>
      <t>面试成绩折合</t>
    </r>
  </si>
  <si>
    <r>
      <rPr>
        <sz val="10"/>
        <rFont val="宋体"/>
        <charset val="134"/>
      </rPr>
      <t>总成绩</t>
    </r>
  </si>
  <si>
    <r>
      <rPr>
        <sz val="10"/>
        <rFont val="宋体"/>
        <charset val="134"/>
      </rPr>
      <t>岗位排名</t>
    </r>
  </si>
  <si>
    <r>
      <rPr>
        <sz val="10"/>
        <rFont val="宋体"/>
        <charset val="134"/>
      </rPr>
      <t>是否进入体检</t>
    </r>
  </si>
  <si>
    <r>
      <rPr>
        <sz val="10"/>
        <rFont val="宋体"/>
        <charset val="134"/>
      </rPr>
      <t>备注</t>
    </r>
  </si>
  <si>
    <r>
      <rPr>
        <sz val="10"/>
        <color indexed="8"/>
        <rFont val="宋体"/>
        <charset val="134"/>
      </rPr>
      <t>四川省第一退役军人医院</t>
    </r>
  </si>
  <si>
    <r>
      <rPr>
        <sz val="10"/>
        <color indexed="8"/>
        <rFont val="宋体"/>
        <charset val="134"/>
      </rPr>
      <t>郭涛</t>
    </r>
  </si>
  <si>
    <t>3251210301308</t>
  </si>
  <si>
    <t>05401001</t>
  </si>
  <si>
    <r>
      <rPr>
        <sz val="10"/>
        <rFont val="宋体"/>
        <charset val="134"/>
      </rPr>
      <t>卫生公共基础（含中医）</t>
    </r>
  </si>
  <si>
    <r>
      <rPr>
        <sz val="10"/>
        <color indexed="8"/>
        <rFont val="宋体"/>
        <charset val="134"/>
      </rPr>
      <t>是</t>
    </r>
  </si>
  <si>
    <r>
      <rPr>
        <sz val="10"/>
        <color indexed="8"/>
        <rFont val="宋体"/>
        <charset val="134"/>
      </rPr>
      <t>李一鑫</t>
    </r>
  </si>
  <si>
    <t>3251210300315</t>
  </si>
  <si>
    <r>
      <rPr>
        <sz val="10"/>
        <color indexed="8"/>
        <rFont val="宋体"/>
        <charset val="134"/>
      </rPr>
      <t>张玉冰</t>
    </r>
  </si>
  <si>
    <t>3251210301508</t>
  </si>
  <si>
    <r>
      <rPr>
        <sz val="10"/>
        <color indexed="8"/>
        <rFont val="宋体"/>
        <charset val="134"/>
      </rPr>
      <t>李如阳</t>
    </r>
  </si>
  <si>
    <t>3251210300420</t>
  </si>
  <si>
    <t>05401002</t>
  </si>
  <si>
    <r>
      <rPr>
        <sz val="10"/>
        <color indexed="8"/>
        <rFont val="宋体"/>
        <charset val="134"/>
      </rPr>
      <t>张锦</t>
    </r>
  </si>
  <si>
    <t>3251210301425</t>
  </si>
  <si>
    <r>
      <rPr>
        <sz val="10"/>
        <color indexed="8"/>
        <rFont val="宋体"/>
        <charset val="134"/>
      </rPr>
      <t>谢光灵</t>
    </r>
  </si>
  <si>
    <t>3251210301317</t>
  </si>
  <si>
    <r>
      <rPr>
        <sz val="10"/>
        <color indexed="8"/>
        <rFont val="宋体"/>
        <charset val="134"/>
      </rPr>
      <t>王桢</t>
    </r>
  </si>
  <si>
    <t>3251210301418</t>
  </si>
  <si>
    <t>05401005</t>
  </si>
  <si>
    <r>
      <rPr>
        <sz val="10"/>
        <color indexed="8"/>
        <rFont val="宋体"/>
        <charset val="134"/>
      </rPr>
      <t>徐荟芳</t>
    </r>
  </si>
  <si>
    <t>3251210300520</t>
  </si>
  <si>
    <t>缺考</t>
  </si>
  <si>
    <r>
      <rPr>
        <sz val="10"/>
        <color indexed="8"/>
        <rFont val="宋体"/>
        <charset val="134"/>
      </rPr>
      <t>陈祖跃</t>
    </r>
  </si>
  <si>
    <t>3251210301408</t>
  </si>
  <si>
    <t>05401008</t>
  </si>
  <si>
    <r>
      <rPr>
        <sz val="10"/>
        <color indexed="8"/>
        <rFont val="宋体"/>
        <charset val="134"/>
      </rPr>
      <t>刘貂倩</t>
    </r>
  </si>
  <si>
    <t>3251210302310</t>
  </si>
  <si>
    <t>05401010</t>
  </si>
  <si>
    <r>
      <rPr>
        <sz val="10"/>
        <rFont val="宋体"/>
        <charset val="134"/>
      </rPr>
      <t>卫生公共基础（不含中医）</t>
    </r>
  </si>
  <si>
    <r>
      <rPr>
        <sz val="10"/>
        <color indexed="8"/>
        <rFont val="宋体"/>
        <charset val="134"/>
      </rPr>
      <t>刘洁</t>
    </r>
  </si>
  <si>
    <t>3251210302823</t>
  </si>
  <si>
    <r>
      <rPr>
        <sz val="10"/>
        <color indexed="8"/>
        <rFont val="宋体"/>
        <charset val="134"/>
      </rPr>
      <t>金睿芳</t>
    </r>
  </si>
  <si>
    <t>3251210302903</t>
  </si>
  <si>
    <r>
      <rPr>
        <sz val="10"/>
        <color indexed="8"/>
        <rFont val="宋体"/>
        <charset val="134"/>
      </rPr>
      <t>周茜</t>
    </r>
  </si>
  <si>
    <t>3251210300802</t>
  </si>
  <si>
    <t>05401011</t>
  </si>
  <si>
    <r>
      <rPr>
        <sz val="10"/>
        <color indexed="8"/>
        <rFont val="宋体"/>
        <charset val="134"/>
      </rPr>
      <t>谢光华</t>
    </r>
  </si>
  <si>
    <t>3251210300319</t>
  </si>
  <si>
    <r>
      <rPr>
        <sz val="10"/>
        <color indexed="8"/>
        <rFont val="宋体"/>
        <charset val="134"/>
      </rPr>
      <t>王迪</t>
    </r>
  </si>
  <si>
    <t>3251210301307</t>
  </si>
  <si>
    <r>
      <rPr>
        <sz val="10"/>
        <color indexed="8"/>
        <rFont val="宋体"/>
        <charset val="134"/>
      </rPr>
      <t>罗丹</t>
    </r>
  </si>
  <si>
    <t>3251210300613</t>
  </si>
  <si>
    <r>
      <rPr>
        <sz val="10"/>
        <color indexed="8"/>
        <rFont val="宋体"/>
        <charset val="134"/>
      </rPr>
      <t>李玲</t>
    </r>
  </si>
  <si>
    <t>3251210302004</t>
  </si>
  <si>
    <t>05401012</t>
  </si>
  <si>
    <r>
      <rPr>
        <sz val="10"/>
        <color indexed="8"/>
        <rFont val="宋体"/>
        <charset val="134"/>
      </rPr>
      <t>曾乐妍</t>
    </r>
  </si>
  <si>
    <t>3251210302717</t>
  </si>
  <si>
    <r>
      <rPr>
        <sz val="10"/>
        <color indexed="8"/>
        <rFont val="宋体"/>
        <charset val="134"/>
      </rPr>
      <t>黄梦瑶</t>
    </r>
  </si>
  <si>
    <t>3251210302728</t>
  </si>
  <si>
    <r>
      <rPr>
        <sz val="10"/>
        <rFont val="宋体"/>
        <charset val="134"/>
      </rPr>
      <t>四川省第二退役军人医院</t>
    </r>
    <r>
      <rPr>
        <sz val="10"/>
        <rFont val="Times New Roman"/>
        <charset val="134"/>
      </rPr>
      <t xml:space="preserve"></t>
    </r>
  </si>
  <si>
    <r>
      <rPr>
        <sz val="10"/>
        <rFont val="宋体"/>
        <charset val="134"/>
      </rPr>
      <t>王潇珣</t>
    </r>
    <r>
      <rPr>
        <sz val="10"/>
        <rFont val="Times New Roman"/>
        <charset val="134"/>
      </rPr>
      <t xml:space="preserve"></t>
    </r>
  </si>
  <si>
    <t>3251210301226</t>
  </si>
  <si>
    <t>05402014</t>
  </si>
  <si>
    <t>卫生公共基础（含中医）</t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</si>
  <si>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</si>
  <si>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曾丽蓉</t>
    </r>
    <r>
      <rPr>
        <sz val="10"/>
        <rFont val="Times New Roman"/>
        <charset val="134"/>
      </rPr>
      <t xml:space="preserve"></t>
    </r>
  </si>
  <si>
    <t>3251210300924</t>
  </si>
  <si>
    <t>05402017</t>
  </si>
  <si>
    <r>
      <rPr>
        <sz val="10"/>
        <rFont val="宋体"/>
        <charset val="134"/>
      </rPr>
      <t>付惠敏</t>
    </r>
    <r>
      <rPr>
        <sz val="10"/>
        <rFont val="Times New Roman"/>
        <charset val="134"/>
      </rPr>
      <t xml:space="preserve"></t>
    </r>
  </si>
  <si>
    <t>3251210300330</t>
  </si>
  <si>
    <t>05402018</t>
  </si>
  <si>
    <r>
      <rPr>
        <sz val="10"/>
        <rFont val="宋体"/>
        <charset val="134"/>
      </rPr>
      <t>余丙兰</t>
    </r>
    <r>
      <rPr>
        <sz val="10"/>
        <rFont val="Times New Roman"/>
        <charset val="134"/>
      </rPr>
      <t xml:space="preserve"></t>
    </r>
  </si>
  <si>
    <t>3251210300806</t>
  </si>
  <si>
    <r>
      <rPr>
        <sz val="10"/>
        <color indexed="8"/>
        <rFont val="宋体"/>
        <charset val="134"/>
      </rPr>
      <t>四川省成都军供站（四川省军供保障中心）</t>
    </r>
    <r>
      <rPr>
        <sz val="10"/>
        <color theme="1"/>
        <rFont val="Times New Roman"/>
        <charset val="134"/>
      </rPr>
      <t xml:space="preserve"></t>
    </r>
  </si>
  <si>
    <r>
      <rPr>
        <sz val="10"/>
        <color indexed="8"/>
        <rFont val="宋体"/>
        <charset val="134"/>
      </rPr>
      <t>许兰心</t>
    </r>
    <r>
      <rPr>
        <sz val="10"/>
        <color theme="1"/>
        <rFont val="Times New Roman"/>
        <charset val="134"/>
      </rPr>
      <t xml:space="preserve"></t>
    </r>
  </si>
  <si>
    <t>3251211400110</t>
  </si>
  <si>
    <t>05403019</t>
  </si>
  <si>
    <r>
      <rPr>
        <sz val="10"/>
        <color indexed="8"/>
        <rFont val="宋体"/>
        <charset val="134"/>
      </rPr>
      <t>综合知识</t>
    </r>
  </si>
  <si>
    <r>
      <rPr>
        <sz val="10"/>
        <color indexed="8"/>
        <rFont val="宋体"/>
        <charset val="134"/>
      </rPr>
      <t>余曦晨</t>
    </r>
    <r>
      <rPr>
        <sz val="10"/>
        <color theme="1"/>
        <rFont val="Times New Roman"/>
        <charset val="134"/>
      </rPr>
      <t xml:space="preserve"></t>
    </r>
  </si>
  <si>
    <t>3251212733330</t>
  </si>
  <si>
    <r>
      <rPr>
        <sz val="10"/>
        <color indexed="8"/>
        <rFont val="宋体"/>
        <charset val="134"/>
      </rPr>
      <t>王维</t>
    </r>
    <r>
      <rPr>
        <sz val="10"/>
        <color theme="1"/>
        <rFont val="Times New Roman"/>
        <charset val="134"/>
      </rPr>
      <t xml:space="preserve"></t>
    </r>
  </si>
  <si>
    <t>3251211001726</t>
  </si>
  <si>
    <r>
      <rPr>
        <sz val="10"/>
        <color indexed="8"/>
        <rFont val="宋体"/>
        <charset val="134"/>
      </rPr>
      <t>黄红丹</t>
    </r>
    <r>
      <rPr>
        <sz val="10"/>
        <color theme="1"/>
        <rFont val="Times New Roman"/>
        <charset val="134"/>
      </rPr>
      <t xml:space="preserve"></t>
    </r>
  </si>
  <si>
    <t>3251210812016</t>
  </si>
  <si>
    <t>05403020</t>
  </si>
  <si>
    <r>
      <rPr>
        <sz val="10"/>
        <color indexed="8"/>
        <rFont val="宋体"/>
        <charset val="134"/>
      </rPr>
      <t>张玲嘉</t>
    </r>
    <r>
      <rPr>
        <sz val="10"/>
        <color theme="1"/>
        <rFont val="Times New Roman"/>
        <charset val="134"/>
      </rPr>
      <t xml:space="preserve"></t>
    </r>
  </si>
  <si>
    <t>3251210215116</t>
  </si>
  <si>
    <r>
      <rPr>
        <sz val="10"/>
        <color indexed="8"/>
        <rFont val="宋体"/>
        <charset val="134"/>
      </rPr>
      <t>伏青阳</t>
    </r>
    <r>
      <rPr>
        <sz val="10"/>
        <color theme="1"/>
        <rFont val="Times New Roman"/>
        <charset val="134"/>
      </rPr>
      <t xml:space="preserve"></t>
    </r>
  </si>
  <si>
    <t>3251212602207</t>
  </si>
  <si>
    <r>
      <rPr>
        <sz val="10"/>
        <color indexed="8"/>
        <rFont val="宋体"/>
        <charset val="134"/>
      </rPr>
      <t>四川省退役军人管理服务中心</t>
    </r>
    <r>
      <rPr>
        <sz val="10"/>
        <color theme="1"/>
        <rFont val="Times New Roman"/>
        <charset val="134"/>
      </rPr>
      <t xml:space="preserve"></t>
    </r>
  </si>
  <si>
    <r>
      <rPr>
        <sz val="10"/>
        <color indexed="8"/>
        <rFont val="宋体"/>
        <charset val="134"/>
      </rPr>
      <t>谢东</t>
    </r>
    <r>
      <rPr>
        <sz val="10"/>
        <color theme="1"/>
        <rFont val="Times New Roman"/>
        <charset val="134"/>
      </rPr>
      <t xml:space="preserve"></t>
    </r>
  </si>
  <si>
    <t>3251210303316</t>
  </si>
  <si>
    <t>05404021</t>
  </si>
  <si>
    <r>
      <rPr>
        <sz val="10"/>
        <color indexed="8"/>
        <rFont val="宋体"/>
        <charset val="134"/>
      </rPr>
      <t>陈馨语</t>
    </r>
    <r>
      <rPr>
        <sz val="10"/>
        <color theme="1"/>
        <rFont val="Times New Roman"/>
        <charset val="134"/>
      </rPr>
      <t xml:space="preserve"></t>
    </r>
  </si>
  <si>
    <t>3251212627805</t>
  </si>
  <si>
    <r>
      <rPr>
        <sz val="10"/>
        <color indexed="8"/>
        <rFont val="宋体"/>
        <charset val="134"/>
      </rPr>
      <t>杨昊</t>
    </r>
    <r>
      <rPr>
        <sz val="10"/>
        <color theme="1"/>
        <rFont val="Times New Roman"/>
        <charset val="134"/>
      </rPr>
      <t xml:space="preserve"></t>
    </r>
  </si>
  <si>
    <t>3251212113420</t>
  </si>
  <si>
    <r>
      <rPr>
        <sz val="10"/>
        <color indexed="8"/>
        <rFont val="宋体"/>
        <charset val="134"/>
      </rPr>
      <t>石晓亮</t>
    </r>
    <r>
      <rPr>
        <sz val="10"/>
        <color theme="1"/>
        <rFont val="Times New Roman"/>
        <charset val="134"/>
      </rPr>
      <t xml:space="preserve"></t>
    </r>
  </si>
  <si>
    <t>3251211200601</t>
  </si>
  <si>
    <t>05404022</t>
  </si>
  <si>
    <r>
      <rPr>
        <sz val="10"/>
        <color indexed="8"/>
        <rFont val="宋体"/>
        <charset val="134"/>
      </rPr>
      <t>姚瑞杰</t>
    </r>
    <r>
      <rPr>
        <sz val="10"/>
        <color theme="1"/>
        <rFont val="Times New Roman"/>
        <charset val="134"/>
      </rPr>
      <t xml:space="preserve"></t>
    </r>
  </si>
  <si>
    <t>3251210901122</t>
  </si>
  <si>
    <r>
      <rPr>
        <sz val="10"/>
        <color indexed="8"/>
        <rFont val="宋体"/>
        <charset val="134"/>
      </rPr>
      <t>寇文轩</t>
    </r>
    <r>
      <rPr>
        <sz val="10"/>
        <color theme="1"/>
        <rFont val="Times New Roman"/>
        <charset val="134"/>
      </rPr>
      <t xml:space="preserve"></t>
    </r>
  </si>
  <si>
    <t>3251211001709</t>
  </si>
  <si>
    <t xml:space="preserve">            </t>
  </si>
</sst>
</file>

<file path=xl/styles.xml><?xml version="1.0" encoding="utf-8"?>
<styleSheet xmlns="http://schemas.openxmlformats.org/spreadsheetml/2006/main">
  <numFmts count="10">
    <numFmt numFmtId="176" formatCode="0.00_);[Red]\(0.00\)"/>
    <numFmt numFmtId="177" formatCode="0.00_ "/>
    <numFmt numFmtId="178" formatCode="0.0_ "/>
    <numFmt numFmtId="179" formatCode="0_ "/>
    <numFmt numFmtId="180" formatCode="#\ ?/?"/>
    <numFmt numFmtId="44" formatCode="_ &quot;￥&quot;* #,##0.00_ ;_ &quot;￥&quot;* \-#,##0.00_ ;_ &quot;￥&quot;* &quot;-&quot;??_ ;_ @_ "/>
    <numFmt numFmtId="181" formatCode="0.0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7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华文中宋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/>
    <xf numFmtId="0" fontId="10" fillId="2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32" borderId="3" applyNumberFormat="false" applyAlignment="false" applyProtection="false">
      <alignment vertical="center"/>
    </xf>
    <xf numFmtId="0" fontId="25" fillId="12" borderId="8" applyNumberFormat="false" applyAlignment="false" applyProtection="false">
      <alignment vertical="center"/>
    </xf>
    <xf numFmtId="0" fontId="21" fillId="22" borderId="7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9" fillId="0" borderId="0"/>
    <xf numFmtId="0" fontId="10" fillId="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>
      <alignment vertical="center"/>
    </xf>
    <xf numFmtId="179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179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80" fontId="2" fillId="0" borderId="1" xfId="0" applyNumberFormat="true" applyFont="true" applyFill="true" applyBorder="true" applyAlignment="true">
      <alignment horizontal="center" vertical="center" wrapText="true"/>
    </xf>
    <xf numFmtId="179" fontId="2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/>
    </xf>
    <xf numFmtId="0" fontId="4" fillId="0" borderId="1" xfId="0" applyFont="true" applyFill="true" applyBorder="true" applyAlignment="true">
      <alignment horizontal="center"/>
    </xf>
    <xf numFmtId="179" fontId="4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9" fontId="3" fillId="0" borderId="0" xfId="0" applyNumberFormat="true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178" fontId="3" fillId="0" borderId="0" xfId="0" applyNumberFormat="true" applyFont="true" applyFill="true" applyAlignment="true">
      <alignment horizontal="center" vertical="center" wrapText="true"/>
    </xf>
    <xf numFmtId="178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/>
    </xf>
    <xf numFmtId="2" fontId="4" fillId="0" borderId="1" xfId="0" applyNumberFormat="true" applyFont="true" applyFill="true" applyBorder="true" applyAlignment="true">
      <alignment horizontal="center"/>
    </xf>
    <xf numFmtId="2" fontId="4" fillId="0" borderId="1" xfId="0" applyNumberFormat="true" applyFont="true" applyBorder="true" applyAlignment="true">
      <alignment horizontal="center"/>
    </xf>
    <xf numFmtId="0" fontId="2" fillId="0" borderId="1" xfId="0" applyNumberFormat="true" applyFont="true" applyFill="true" applyBorder="true" applyAlignment="true">
      <alignment horizont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/>
    </xf>
    <xf numFmtId="177" fontId="2" fillId="0" borderId="1" xfId="0" applyNumberFormat="true" applyFont="true" applyFill="true" applyBorder="true" applyAlignment="true">
      <alignment horizontal="center"/>
    </xf>
    <xf numFmtId="178" fontId="2" fillId="0" borderId="1" xfId="0" applyNumberFormat="true" applyFont="true" applyFill="true" applyBorder="true" applyAlignment="true">
      <alignment horizontal="center"/>
    </xf>
    <xf numFmtId="181" fontId="2" fillId="0" borderId="1" xfId="0" applyNumberFormat="true" applyFont="true" applyFill="true" applyBorder="true" applyAlignment="true">
      <alignment horizontal="center"/>
    </xf>
    <xf numFmtId="177" fontId="2" fillId="0" borderId="1" xfId="15" applyNumberFormat="true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4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D39" sqref="D39"/>
    </sheetView>
  </sheetViews>
  <sheetFormatPr defaultColWidth="9" defaultRowHeight="13.5"/>
  <cols>
    <col min="1" max="1" width="9" style="1"/>
    <col min="2" max="2" width="22" style="1" customWidth="true"/>
    <col min="3" max="3" width="9" style="1"/>
    <col min="4" max="4" width="14.25" style="1" customWidth="true"/>
    <col min="5" max="6" width="9" style="1"/>
    <col min="7" max="7" width="22.625" style="1" customWidth="true"/>
    <col min="8" max="16384" width="9" style="1"/>
  </cols>
  <sheetData>
    <row r="1" spans="1:17">
      <c r="A1" s="2" t="s">
        <v>0</v>
      </c>
      <c r="B1" s="3"/>
      <c r="C1" s="3"/>
      <c r="D1" s="3"/>
      <c r="E1" s="12"/>
      <c r="F1" s="12"/>
      <c r="G1" s="13"/>
      <c r="H1" s="14"/>
      <c r="I1" s="12"/>
      <c r="J1" s="14"/>
      <c r="K1" s="14"/>
      <c r="L1" s="14"/>
      <c r="M1" s="14"/>
      <c r="N1" s="14"/>
      <c r="O1" s="12"/>
      <c r="P1" s="3"/>
      <c r="Q1" s="3"/>
    </row>
    <row r="2" ht="24" spans="1:17">
      <c r="A2" s="4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5" t="s">
        <v>7</v>
      </c>
      <c r="H2" s="15" t="s">
        <v>8</v>
      </c>
      <c r="I2" s="4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4" t="s">
        <v>15</v>
      </c>
      <c r="P2" s="5" t="s">
        <v>16</v>
      </c>
      <c r="Q2" s="5" t="s">
        <v>17</v>
      </c>
    </row>
    <row r="3" spans="1:17">
      <c r="A3" s="7">
        <v>1</v>
      </c>
      <c r="B3" s="8" t="s">
        <v>18</v>
      </c>
      <c r="C3" s="9" t="s">
        <v>19</v>
      </c>
      <c r="D3" s="9" t="s">
        <v>20</v>
      </c>
      <c r="E3" s="9" t="s">
        <v>21</v>
      </c>
      <c r="F3" s="16">
        <v>1</v>
      </c>
      <c r="G3" s="17" t="s">
        <v>22</v>
      </c>
      <c r="H3" s="18">
        <v>51</v>
      </c>
      <c r="I3" s="24"/>
      <c r="J3" s="25">
        <f t="shared" ref="J3:J21" si="0">SUM(H3:I3)</f>
        <v>51</v>
      </c>
      <c r="K3" s="25">
        <f t="shared" ref="K3:K37" si="1">J3*0.4</f>
        <v>20.4</v>
      </c>
      <c r="L3" s="25">
        <v>90.9</v>
      </c>
      <c r="M3" s="25">
        <f t="shared" ref="M3:M27" si="2">L3*0.6</f>
        <v>54.54</v>
      </c>
      <c r="N3" s="28">
        <f t="shared" ref="N3:N21" si="3">SUM(M3,K3)</f>
        <v>74.94</v>
      </c>
      <c r="O3" s="24">
        <f>RANK(N3,N3:N6)</f>
        <v>1</v>
      </c>
      <c r="P3" s="29" t="s">
        <v>23</v>
      </c>
      <c r="Q3" s="29"/>
    </row>
    <row r="4" spans="1:17">
      <c r="A4" s="10">
        <v>2</v>
      </c>
      <c r="B4" s="8" t="s">
        <v>18</v>
      </c>
      <c r="C4" s="9" t="s">
        <v>24</v>
      </c>
      <c r="D4" s="9" t="s">
        <v>25</v>
      </c>
      <c r="E4" s="9" t="s">
        <v>21</v>
      </c>
      <c r="F4" s="16">
        <v>1</v>
      </c>
      <c r="G4" s="17" t="s">
        <v>22</v>
      </c>
      <c r="H4" s="18">
        <v>64</v>
      </c>
      <c r="I4" s="26"/>
      <c r="J4" s="25">
        <f t="shared" si="0"/>
        <v>64</v>
      </c>
      <c r="K4" s="25">
        <f t="shared" si="1"/>
        <v>25.6</v>
      </c>
      <c r="L4" s="25">
        <v>81.6</v>
      </c>
      <c r="M4" s="25">
        <f t="shared" si="2"/>
        <v>48.96</v>
      </c>
      <c r="N4" s="28">
        <f t="shared" si="3"/>
        <v>74.56</v>
      </c>
      <c r="O4" s="24">
        <f>RANK(N4,N3:N5)</f>
        <v>2</v>
      </c>
      <c r="P4" s="29"/>
      <c r="Q4" s="29"/>
    </row>
    <row r="5" spans="1:17">
      <c r="A5" s="7">
        <v>3</v>
      </c>
      <c r="B5" s="8" t="s">
        <v>18</v>
      </c>
      <c r="C5" s="8" t="s">
        <v>26</v>
      </c>
      <c r="D5" s="8" t="s">
        <v>27</v>
      </c>
      <c r="E5" s="8" t="s">
        <v>21</v>
      </c>
      <c r="F5" s="16">
        <v>1</v>
      </c>
      <c r="G5" s="17" t="s">
        <v>22</v>
      </c>
      <c r="H5" s="19">
        <v>51</v>
      </c>
      <c r="I5" s="24"/>
      <c r="J5" s="25">
        <f t="shared" si="0"/>
        <v>51</v>
      </c>
      <c r="K5" s="25">
        <f t="shared" si="1"/>
        <v>20.4</v>
      </c>
      <c r="L5" s="25">
        <v>79.7</v>
      </c>
      <c r="M5" s="25">
        <f t="shared" si="2"/>
        <v>47.82</v>
      </c>
      <c r="N5" s="28">
        <f t="shared" si="3"/>
        <v>68.22</v>
      </c>
      <c r="O5" s="24">
        <f>RANK(N5,N5:N7)</f>
        <v>3</v>
      </c>
      <c r="P5" s="30"/>
      <c r="Q5" s="30"/>
    </row>
    <row r="6" spans="1:17">
      <c r="A6" s="10">
        <v>4</v>
      </c>
      <c r="B6" s="8" t="s">
        <v>18</v>
      </c>
      <c r="C6" s="8" t="s">
        <v>28</v>
      </c>
      <c r="D6" s="8" t="s">
        <v>29</v>
      </c>
      <c r="E6" s="8" t="s">
        <v>30</v>
      </c>
      <c r="F6" s="16">
        <v>3</v>
      </c>
      <c r="G6" s="17" t="s">
        <v>22</v>
      </c>
      <c r="H6" s="19">
        <v>63</v>
      </c>
      <c r="I6" s="24"/>
      <c r="J6" s="25">
        <f t="shared" si="0"/>
        <v>63</v>
      </c>
      <c r="K6" s="25">
        <f t="shared" si="1"/>
        <v>25.2</v>
      </c>
      <c r="L6" s="25">
        <v>79.4</v>
      </c>
      <c r="M6" s="25">
        <f t="shared" si="2"/>
        <v>47.64</v>
      </c>
      <c r="N6" s="28">
        <f t="shared" si="3"/>
        <v>72.84</v>
      </c>
      <c r="O6" s="24">
        <f>RANK(N6,N6:N8)</f>
        <v>1</v>
      </c>
      <c r="P6" s="29" t="s">
        <v>23</v>
      </c>
      <c r="Q6" s="29"/>
    </row>
    <row r="7" spans="1:17">
      <c r="A7" s="7">
        <v>5</v>
      </c>
      <c r="B7" s="8" t="s">
        <v>18</v>
      </c>
      <c r="C7" s="8" t="s">
        <v>31</v>
      </c>
      <c r="D7" s="8" t="s">
        <v>32</v>
      </c>
      <c r="E7" s="8" t="s">
        <v>30</v>
      </c>
      <c r="F7" s="16">
        <v>3</v>
      </c>
      <c r="G7" s="17" t="s">
        <v>22</v>
      </c>
      <c r="H7" s="19">
        <v>59</v>
      </c>
      <c r="I7" s="24"/>
      <c r="J7" s="25">
        <f t="shared" si="0"/>
        <v>59</v>
      </c>
      <c r="K7" s="25">
        <f t="shared" si="1"/>
        <v>23.6</v>
      </c>
      <c r="L7" s="25">
        <v>77.6</v>
      </c>
      <c r="M7" s="25">
        <f t="shared" si="2"/>
        <v>46.56</v>
      </c>
      <c r="N7" s="28">
        <f t="shared" si="3"/>
        <v>70.16</v>
      </c>
      <c r="O7" s="24">
        <v>2</v>
      </c>
      <c r="P7" s="29" t="s">
        <v>23</v>
      </c>
      <c r="Q7" s="29"/>
    </row>
    <row r="8" spans="1:17">
      <c r="A8" s="10">
        <v>6</v>
      </c>
      <c r="B8" s="8" t="s">
        <v>18</v>
      </c>
      <c r="C8" s="8" t="s">
        <v>33</v>
      </c>
      <c r="D8" s="8" t="s">
        <v>34</v>
      </c>
      <c r="E8" s="8" t="s">
        <v>30</v>
      </c>
      <c r="F8" s="16">
        <v>3</v>
      </c>
      <c r="G8" s="17" t="s">
        <v>22</v>
      </c>
      <c r="H8" s="19">
        <v>48</v>
      </c>
      <c r="I8" s="24"/>
      <c r="J8" s="25">
        <f t="shared" si="0"/>
        <v>48</v>
      </c>
      <c r="K8" s="25">
        <f t="shared" si="1"/>
        <v>19.2</v>
      </c>
      <c r="L8" s="25">
        <v>80.1</v>
      </c>
      <c r="M8" s="25">
        <f t="shared" si="2"/>
        <v>48.06</v>
      </c>
      <c r="N8" s="28">
        <f t="shared" si="3"/>
        <v>67.26</v>
      </c>
      <c r="O8" s="24">
        <v>3</v>
      </c>
      <c r="P8" s="29" t="s">
        <v>23</v>
      </c>
      <c r="Q8" s="32"/>
    </row>
    <row r="9" spans="1:17">
      <c r="A9" s="7">
        <v>7</v>
      </c>
      <c r="B9" s="8" t="s">
        <v>18</v>
      </c>
      <c r="C9" s="8" t="s">
        <v>35</v>
      </c>
      <c r="D9" s="8" t="s">
        <v>36</v>
      </c>
      <c r="E9" s="8" t="s">
        <v>37</v>
      </c>
      <c r="F9" s="16">
        <v>1</v>
      </c>
      <c r="G9" s="17" t="s">
        <v>22</v>
      </c>
      <c r="H9" s="19">
        <v>47</v>
      </c>
      <c r="I9" s="24"/>
      <c r="J9" s="25">
        <f t="shared" si="0"/>
        <v>47</v>
      </c>
      <c r="K9" s="25">
        <f t="shared" si="1"/>
        <v>18.8</v>
      </c>
      <c r="L9" s="25">
        <v>81.3</v>
      </c>
      <c r="M9" s="25">
        <f t="shared" si="2"/>
        <v>48.78</v>
      </c>
      <c r="N9" s="28">
        <f t="shared" si="3"/>
        <v>67.58</v>
      </c>
      <c r="O9" s="24">
        <v>1</v>
      </c>
      <c r="P9" s="29" t="s">
        <v>23</v>
      </c>
      <c r="Q9" s="33"/>
    </row>
    <row r="10" spans="1:17">
      <c r="A10" s="10">
        <v>8</v>
      </c>
      <c r="B10" s="8" t="s">
        <v>18</v>
      </c>
      <c r="C10" s="8" t="s">
        <v>38</v>
      </c>
      <c r="D10" s="8" t="s">
        <v>39</v>
      </c>
      <c r="E10" s="8" t="s">
        <v>37</v>
      </c>
      <c r="F10" s="16">
        <v>1</v>
      </c>
      <c r="G10" s="17" t="s">
        <v>22</v>
      </c>
      <c r="H10" s="19">
        <v>62</v>
      </c>
      <c r="I10" s="24"/>
      <c r="J10" s="25">
        <f t="shared" si="0"/>
        <v>62</v>
      </c>
      <c r="K10" s="25">
        <f t="shared" si="1"/>
        <v>24.8</v>
      </c>
      <c r="L10" s="25">
        <v>0</v>
      </c>
      <c r="M10" s="25">
        <f t="shared" si="2"/>
        <v>0</v>
      </c>
      <c r="N10" s="28">
        <f t="shared" si="3"/>
        <v>24.8</v>
      </c>
      <c r="O10" s="24">
        <v>2</v>
      </c>
      <c r="P10" s="16"/>
      <c r="Q10" s="33" t="s">
        <v>40</v>
      </c>
    </row>
    <row r="11" spans="1:17">
      <c r="A11" s="7">
        <v>9</v>
      </c>
      <c r="B11" s="8" t="s">
        <v>18</v>
      </c>
      <c r="C11" s="8" t="s">
        <v>41</v>
      </c>
      <c r="D11" s="8" t="s">
        <v>42</v>
      </c>
      <c r="E11" s="8" t="s">
        <v>43</v>
      </c>
      <c r="F11" s="16">
        <v>1</v>
      </c>
      <c r="G11" s="17" t="s">
        <v>22</v>
      </c>
      <c r="H11" s="19">
        <v>57</v>
      </c>
      <c r="I11" s="24"/>
      <c r="J11" s="25">
        <f t="shared" si="0"/>
        <v>57</v>
      </c>
      <c r="K11" s="25">
        <f t="shared" si="1"/>
        <v>22.8</v>
      </c>
      <c r="L11" s="25">
        <v>79</v>
      </c>
      <c r="M11" s="25">
        <f t="shared" si="2"/>
        <v>47.4</v>
      </c>
      <c r="N11" s="28">
        <f t="shared" si="3"/>
        <v>70.2</v>
      </c>
      <c r="O11" s="24">
        <v>1</v>
      </c>
      <c r="P11" s="29" t="s">
        <v>23</v>
      </c>
      <c r="Q11" s="33"/>
    </row>
    <row r="12" spans="1:17">
      <c r="A12" s="10">
        <v>10</v>
      </c>
      <c r="B12" s="8" t="s">
        <v>18</v>
      </c>
      <c r="C12" s="8" t="s">
        <v>44</v>
      </c>
      <c r="D12" s="8" t="s">
        <v>45</v>
      </c>
      <c r="E12" s="8" t="s">
        <v>46</v>
      </c>
      <c r="F12" s="16">
        <v>1</v>
      </c>
      <c r="G12" s="20" t="s">
        <v>47</v>
      </c>
      <c r="H12" s="19">
        <v>58</v>
      </c>
      <c r="I12" s="24"/>
      <c r="J12" s="25">
        <f t="shared" si="0"/>
        <v>58</v>
      </c>
      <c r="K12" s="25">
        <f t="shared" si="1"/>
        <v>23.2</v>
      </c>
      <c r="L12" s="25">
        <v>85</v>
      </c>
      <c r="M12" s="25">
        <f t="shared" si="2"/>
        <v>51</v>
      </c>
      <c r="N12" s="28">
        <f t="shared" si="3"/>
        <v>74.2</v>
      </c>
      <c r="O12" s="24">
        <v>1</v>
      </c>
      <c r="P12" s="29" t="s">
        <v>23</v>
      </c>
      <c r="Q12" s="33"/>
    </row>
    <row r="13" spans="1:17">
      <c r="A13" s="7">
        <v>11</v>
      </c>
      <c r="B13" s="8" t="s">
        <v>18</v>
      </c>
      <c r="C13" s="8" t="s">
        <v>48</v>
      </c>
      <c r="D13" s="8" t="s">
        <v>49</v>
      </c>
      <c r="E13" s="8" t="s">
        <v>46</v>
      </c>
      <c r="F13" s="16">
        <v>1</v>
      </c>
      <c r="G13" s="20" t="s">
        <v>47</v>
      </c>
      <c r="H13" s="19">
        <v>59</v>
      </c>
      <c r="I13" s="26"/>
      <c r="J13" s="25">
        <f t="shared" si="0"/>
        <v>59</v>
      </c>
      <c r="K13" s="25">
        <f t="shared" si="1"/>
        <v>23.6</v>
      </c>
      <c r="L13" s="25">
        <v>0</v>
      </c>
      <c r="M13" s="25">
        <f t="shared" si="2"/>
        <v>0</v>
      </c>
      <c r="N13" s="28">
        <f t="shared" si="3"/>
        <v>23.6</v>
      </c>
      <c r="O13" s="24">
        <v>2</v>
      </c>
      <c r="P13" s="16"/>
      <c r="Q13" s="33" t="s">
        <v>40</v>
      </c>
    </row>
    <row r="14" spans="1:17">
      <c r="A14" s="10">
        <v>12</v>
      </c>
      <c r="B14" s="8" t="s">
        <v>18</v>
      </c>
      <c r="C14" s="8" t="s">
        <v>50</v>
      </c>
      <c r="D14" s="8" t="s">
        <v>51</v>
      </c>
      <c r="E14" s="8" t="s">
        <v>46</v>
      </c>
      <c r="F14" s="16">
        <v>1</v>
      </c>
      <c r="G14" s="20" t="s">
        <v>47</v>
      </c>
      <c r="H14" s="19">
        <v>54</v>
      </c>
      <c r="I14" s="24"/>
      <c r="J14" s="25">
        <f t="shared" si="0"/>
        <v>54</v>
      </c>
      <c r="K14" s="25">
        <f t="shared" si="1"/>
        <v>21.6</v>
      </c>
      <c r="L14" s="25">
        <v>0</v>
      </c>
      <c r="M14" s="25">
        <f t="shared" si="2"/>
        <v>0</v>
      </c>
      <c r="N14" s="28">
        <f t="shared" si="3"/>
        <v>21.6</v>
      </c>
      <c r="O14" s="24">
        <v>3</v>
      </c>
      <c r="P14" s="16"/>
      <c r="Q14" s="33" t="s">
        <v>40</v>
      </c>
    </row>
    <row r="15" spans="1:17">
      <c r="A15" s="7">
        <v>13</v>
      </c>
      <c r="B15" s="8" t="s">
        <v>18</v>
      </c>
      <c r="C15" s="8" t="s">
        <v>52</v>
      </c>
      <c r="D15" s="8" t="s">
        <v>53</v>
      </c>
      <c r="E15" s="8" t="s">
        <v>54</v>
      </c>
      <c r="F15" s="16">
        <v>1</v>
      </c>
      <c r="G15" s="17" t="s">
        <v>22</v>
      </c>
      <c r="H15" s="19">
        <v>58</v>
      </c>
      <c r="I15" s="27"/>
      <c r="J15" s="25">
        <f t="shared" si="0"/>
        <v>58</v>
      </c>
      <c r="K15" s="25">
        <f t="shared" si="1"/>
        <v>23.2</v>
      </c>
      <c r="L15" s="25">
        <v>79.3</v>
      </c>
      <c r="M15" s="25">
        <f t="shared" si="2"/>
        <v>47.58</v>
      </c>
      <c r="N15" s="28">
        <f t="shared" si="3"/>
        <v>70.78</v>
      </c>
      <c r="O15" s="24">
        <v>1</v>
      </c>
      <c r="P15" s="29" t="s">
        <v>23</v>
      </c>
      <c r="Q15" s="33"/>
    </row>
    <row r="16" spans="1:17">
      <c r="A16" s="10">
        <v>14</v>
      </c>
      <c r="B16" s="8" t="s">
        <v>18</v>
      </c>
      <c r="C16" s="8" t="s">
        <v>55</v>
      </c>
      <c r="D16" s="8" t="s">
        <v>56</v>
      </c>
      <c r="E16" s="8" t="s">
        <v>54</v>
      </c>
      <c r="F16" s="16">
        <v>1</v>
      </c>
      <c r="G16" s="17" t="s">
        <v>22</v>
      </c>
      <c r="H16" s="19">
        <v>61</v>
      </c>
      <c r="I16" s="27"/>
      <c r="J16" s="25">
        <f t="shared" si="0"/>
        <v>61</v>
      </c>
      <c r="K16" s="25">
        <f t="shared" si="1"/>
        <v>24.4</v>
      </c>
      <c r="L16" s="25">
        <v>76.8</v>
      </c>
      <c r="M16" s="25">
        <f t="shared" si="2"/>
        <v>46.08</v>
      </c>
      <c r="N16" s="28">
        <f t="shared" si="3"/>
        <v>70.48</v>
      </c>
      <c r="O16" s="24">
        <v>2</v>
      </c>
      <c r="P16" s="16"/>
      <c r="Q16" s="33"/>
    </row>
    <row r="17" spans="1:17">
      <c r="A17" s="7">
        <v>15</v>
      </c>
      <c r="B17" s="8" t="s">
        <v>18</v>
      </c>
      <c r="C17" s="8" t="s">
        <v>57</v>
      </c>
      <c r="D17" s="8" t="s">
        <v>58</v>
      </c>
      <c r="E17" s="8" t="s">
        <v>54</v>
      </c>
      <c r="F17" s="16">
        <v>1</v>
      </c>
      <c r="G17" s="17" t="s">
        <v>22</v>
      </c>
      <c r="H17" s="19">
        <v>60</v>
      </c>
      <c r="I17" s="27"/>
      <c r="J17" s="25">
        <f t="shared" si="0"/>
        <v>60</v>
      </c>
      <c r="K17" s="25">
        <f t="shared" si="1"/>
        <v>24</v>
      </c>
      <c r="L17" s="25">
        <v>0</v>
      </c>
      <c r="M17" s="25">
        <f t="shared" si="2"/>
        <v>0</v>
      </c>
      <c r="N17" s="28">
        <f t="shared" si="3"/>
        <v>24</v>
      </c>
      <c r="O17" s="24">
        <v>3</v>
      </c>
      <c r="P17" s="16"/>
      <c r="Q17" s="33" t="s">
        <v>40</v>
      </c>
    </row>
    <row r="18" spans="1:17">
      <c r="A18" s="10">
        <v>16</v>
      </c>
      <c r="B18" s="8" t="s">
        <v>18</v>
      </c>
      <c r="C18" s="8" t="s">
        <v>59</v>
      </c>
      <c r="D18" s="8" t="s">
        <v>60</v>
      </c>
      <c r="E18" s="8" t="s">
        <v>54</v>
      </c>
      <c r="F18" s="16">
        <v>1</v>
      </c>
      <c r="G18" s="17" t="s">
        <v>22</v>
      </c>
      <c r="H18" s="19">
        <v>58</v>
      </c>
      <c r="I18" s="27"/>
      <c r="J18" s="25">
        <f t="shared" si="0"/>
        <v>58</v>
      </c>
      <c r="K18" s="25">
        <f t="shared" si="1"/>
        <v>23.2</v>
      </c>
      <c r="L18" s="25">
        <v>0</v>
      </c>
      <c r="M18" s="25">
        <f t="shared" si="2"/>
        <v>0</v>
      </c>
      <c r="N18" s="28">
        <f t="shared" si="3"/>
        <v>23.2</v>
      </c>
      <c r="O18" s="24">
        <v>4</v>
      </c>
      <c r="P18" s="16"/>
      <c r="Q18" s="33" t="s">
        <v>40</v>
      </c>
    </row>
    <row r="19" spans="1:17">
      <c r="A19" s="7">
        <v>17</v>
      </c>
      <c r="B19" s="8" t="s">
        <v>18</v>
      </c>
      <c r="C19" s="8" t="s">
        <v>61</v>
      </c>
      <c r="D19" s="8" t="s">
        <v>62</v>
      </c>
      <c r="E19" s="8" t="s">
        <v>63</v>
      </c>
      <c r="F19" s="16">
        <v>1</v>
      </c>
      <c r="G19" s="17" t="s">
        <v>47</v>
      </c>
      <c r="H19" s="19">
        <v>53</v>
      </c>
      <c r="I19" s="27"/>
      <c r="J19" s="25">
        <f t="shared" si="0"/>
        <v>53</v>
      </c>
      <c r="K19" s="25">
        <f t="shared" si="1"/>
        <v>21.2</v>
      </c>
      <c r="L19" s="25">
        <v>83.1</v>
      </c>
      <c r="M19" s="25">
        <f t="shared" si="2"/>
        <v>49.86</v>
      </c>
      <c r="N19" s="28">
        <f t="shared" si="3"/>
        <v>71.06</v>
      </c>
      <c r="O19" s="24">
        <v>1</v>
      </c>
      <c r="P19" s="29" t="s">
        <v>23</v>
      </c>
      <c r="Q19" s="33"/>
    </row>
    <row r="20" spans="1:17">
      <c r="A20" s="10">
        <v>18</v>
      </c>
      <c r="B20" s="8" t="s">
        <v>18</v>
      </c>
      <c r="C20" s="8" t="s">
        <v>64</v>
      </c>
      <c r="D20" s="8" t="s">
        <v>65</v>
      </c>
      <c r="E20" s="8" t="s">
        <v>63</v>
      </c>
      <c r="F20" s="16">
        <v>1</v>
      </c>
      <c r="G20" s="17" t="s">
        <v>47</v>
      </c>
      <c r="H20" s="19">
        <v>53</v>
      </c>
      <c r="I20" s="27"/>
      <c r="J20" s="25">
        <f t="shared" si="0"/>
        <v>53</v>
      </c>
      <c r="K20" s="25">
        <f t="shared" si="1"/>
        <v>21.2</v>
      </c>
      <c r="L20" s="25">
        <v>79.2</v>
      </c>
      <c r="M20" s="25">
        <f t="shared" si="2"/>
        <v>47.52</v>
      </c>
      <c r="N20" s="28">
        <f t="shared" si="3"/>
        <v>68.72</v>
      </c>
      <c r="O20" s="24">
        <v>2</v>
      </c>
      <c r="P20" s="16"/>
      <c r="Q20" s="33"/>
    </row>
    <row r="21" spans="1:17">
      <c r="A21" s="7">
        <v>19</v>
      </c>
      <c r="B21" s="8" t="s">
        <v>18</v>
      </c>
      <c r="C21" s="8" t="s">
        <v>66</v>
      </c>
      <c r="D21" s="8" t="s">
        <v>67</v>
      </c>
      <c r="E21" s="8" t="s">
        <v>63</v>
      </c>
      <c r="F21" s="16">
        <v>1</v>
      </c>
      <c r="G21" s="17" t="s">
        <v>47</v>
      </c>
      <c r="H21" s="19">
        <v>68</v>
      </c>
      <c r="I21" s="27"/>
      <c r="J21" s="25">
        <f t="shared" si="0"/>
        <v>68</v>
      </c>
      <c r="K21" s="25">
        <f t="shared" si="1"/>
        <v>27.2</v>
      </c>
      <c r="L21" s="25">
        <v>0</v>
      </c>
      <c r="M21" s="25">
        <f t="shared" si="2"/>
        <v>0</v>
      </c>
      <c r="N21" s="28">
        <f t="shared" si="3"/>
        <v>27.2</v>
      </c>
      <c r="O21" s="24">
        <v>3</v>
      </c>
      <c r="P21" s="16"/>
      <c r="Q21" s="33" t="s">
        <v>40</v>
      </c>
    </row>
    <row r="22" spans="1:17">
      <c r="A22" s="7">
        <v>20</v>
      </c>
      <c r="B22" s="5" t="s">
        <v>68</v>
      </c>
      <c r="C22" s="11" t="s">
        <v>69</v>
      </c>
      <c r="D22" s="11" t="s">
        <v>70</v>
      </c>
      <c r="E22" s="11" t="s">
        <v>71</v>
      </c>
      <c r="F22" s="4">
        <v>1</v>
      </c>
      <c r="G22" s="21" t="s">
        <v>72</v>
      </c>
      <c r="H22" s="22">
        <v>50</v>
      </c>
      <c r="I22" s="4"/>
      <c r="J22" s="22">
        <v>50</v>
      </c>
      <c r="K22" s="22">
        <f t="shared" si="1"/>
        <v>20</v>
      </c>
      <c r="L22" s="22">
        <v>77</v>
      </c>
      <c r="M22" s="22">
        <f t="shared" si="2"/>
        <v>46.2</v>
      </c>
      <c r="N22" s="22">
        <f t="shared" ref="N22:N27" si="4">K22+M22</f>
        <v>66.2</v>
      </c>
      <c r="O22" s="4">
        <v>1</v>
      </c>
      <c r="P22" s="5" t="s">
        <v>73</v>
      </c>
      <c r="Q22" s="34"/>
    </row>
    <row r="23" spans="1:17">
      <c r="A23" s="7">
        <v>21</v>
      </c>
      <c r="B23" s="5" t="s">
        <v>68</v>
      </c>
      <c r="C23" s="11" t="s">
        <v>74</v>
      </c>
      <c r="D23" s="11" t="s">
        <v>75</v>
      </c>
      <c r="E23" s="11" t="s">
        <v>76</v>
      </c>
      <c r="F23" s="11">
        <v>1</v>
      </c>
      <c r="G23" s="23" t="s">
        <v>72</v>
      </c>
      <c r="H23" s="22">
        <v>56</v>
      </c>
      <c r="I23" s="11"/>
      <c r="J23" s="22">
        <v>56</v>
      </c>
      <c r="K23" s="22">
        <f t="shared" si="1"/>
        <v>22.4</v>
      </c>
      <c r="L23" s="22">
        <v>82</v>
      </c>
      <c r="M23" s="22">
        <f t="shared" si="2"/>
        <v>49.2</v>
      </c>
      <c r="N23" s="22">
        <f t="shared" si="4"/>
        <v>71.6</v>
      </c>
      <c r="O23" s="11">
        <v>1</v>
      </c>
      <c r="P23" s="11" t="s">
        <v>73</v>
      </c>
      <c r="Q23" s="34"/>
    </row>
    <row r="24" spans="1:17">
      <c r="A24" s="7">
        <v>22</v>
      </c>
      <c r="B24" s="5" t="s">
        <v>68</v>
      </c>
      <c r="C24" s="11" t="s">
        <v>77</v>
      </c>
      <c r="D24" s="11" t="s">
        <v>78</v>
      </c>
      <c r="E24" s="11" t="s">
        <v>79</v>
      </c>
      <c r="F24" s="11">
        <v>1</v>
      </c>
      <c r="G24" s="5" t="s">
        <v>22</v>
      </c>
      <c r="H24" s="22">
        <v>62</v>
      </c>
      <c r="I24" s="11"/>
      <c r="J24" s="22">
        <v>62</v>
      </c>
      <c r="K24" s="22">
        <f t="shared" si="1"/>
        <v>24.8</v>
      </c>
      <c r="L24" s="22">
        <v>81</v>
      </c>
      <c r="M24" s="22">
        <f t="shared" si="2"/>
        <v>48.6</v>
      </c>
      <c r="N24" s="22">
        <f t="shared" si="4"/>
        <v>73.4</v>
      </c>
      <c r="O24" s="11">
        <v>1</v>
      </c>
      <c r="P24" s="11" t="s">
        <v>73</v>
      </c>
      <c r="Q24" s="34"/>
    </row>
    <row r="25" spans="1:17">
      <c r="A25" s="10">
        <v>23</v>
      </c>
      <c r="B25" s="5" t="s">
        <v>68</v>
      </c>
      <c r="C25" s="11" t="s">
        <v>80</v>
      </c>
      <c r="D25" s="11" t="s">
        <v>81</v>
      </c>
      <c r="E25" s="11" t="s">
        <v>79</v>
      </c>
      <c r="F25" s="11">
        <v>1</v>
      </c>
      <c r="G25" s="5" t="s">
        <v>22</v>
      </c>
      <c r="H25" s="22">
        <v>41</v>
      </c>
      <c r="I25" s="11"/>
      <c r="J25" s="22">
        <v>41</v>
      </c>
      <c r="K25" s="22">
        <f t="shared" si="1"/>
        <v>16.4</v>
      </c>
      <c r="L25" s="22">
        <v>71.2</v>
      </c>
      <c r="M25" s="22">
        <f t="shared" si="2"/>
        <v>42.72</v>
      </c>
      <c r="N25" s="22">
        <f t="shared" si="4"/>
        <v>59.12</v>
      </c>
      <c r="O25" s="11">
        <v>2</v>
      </c>
      <c r="P25" s="11"/>
      <c r="Q25" s="34"/>
    </row>
    <row r="26" spans="1:17">
      <c r="A26" s="7">
        <v>24</v>
      </c>
      <c r="B26" s="8" t="s">
        <v>82</v>
      </c>
      <c r="C26" s="8" t="s">
        <v>83</v>
      </c>
      <c r="D26" s="8" t="s">
        <v>84</v>
      </c>
      <c r="E26" s="8" t="s">
        <v>85</v>
      </c>
      <c r="F26" s="8">
        <v>1</v>
      </c>
      <c r="G26" s="8" t="s">
        <v>86</v>
      </c>
      <c r="H26" s="22">
        <v>77.8</v>
      </c>
      <c r="I26" s="8"/>
      <c r="J26" s="22">
        <v>77.8</v>
      </c>
      <c r="K26" s="22">
        <f t="shared" si="1"/>
        <v>31.12</v>
      </c>
      <c r="L26" s="22">
        <v>83.2</v>
      </c>
      <c r="M26" s="22">
        <f t="shared" si="2"/>
        <v>49.92</v>
      </c>
      <c r="N26" s="22">
        <f t="shared" si="4"/>
        <v>81.04</v>
      </c>
      <c r="O26" s="8">
        <v>1</v>
      </c>
      <c r="P26" s="8" t="s">
        <v>23</v>
      </c>
      <c r="Q26" s="35"/>
    </row>
    <row r="27" spans="1:17">
      <c r="A27" s="10">
        <v>25</v>
      </c>
      <c r="B27" s="8" t="s">
        <v>82</v>
      </c>
      <c r="C27" s="8" t="s">
        <v>87</v>
      </c>
      <c r="D27" s="8" t="s">
        <v>88</v>
      </c>
      <c r="E27" s="8" t="s">
        <v>85</v>
      </c>
      <c r="F27" s="8">
        <v>1</v>
      </c>
      <c r="G27" s="8" t="s">
        <v>86</v>
      </c>
      <c r="H27" s="22">
        <v>71.1</v>
      </c>
      <c r="I27" s="8"/>
      <c r="J27" s="22">
        <v>71.1</v>
      </c>
      <c r="K27" s="8">
        <f t="shared" si="1"/>
        <v>28.44</v>
      </c>
      <c r="L27" s="22">
        <v>62.2</v>
      </c>
      <c r="M27" s="8">
        <f t="shared" si="2"/>
        <v>37.32</v>
      </c>
      <c r="N27" s="22">
        <f t="shared" si="4"/>
        <v>65.76</v>
      </c>
      <c r="O27" s="8">
        <v>2</v>
      </c>
      <c r="P27" s="8"/>
      <c r="Q27" s="35"/>
    </row>
    <row r="28" spans="1:17">
      <c r="A28" s="7">
        <v>26</v>
      </c>
      <c r="B28" s="8" t="s">
        <v>82</v>
      </c>
      <c r="C28" s="8" t="s">
        <v>89</v>
      </c>
      <c r="D28" s="8" t="s">
        <v>90</v>
      </c>
      <c r="E28" s="8" t="s">
        <v>85</v>
      </c>
      <c r="F28" s="8">
        <v>1</v>
      </c>
      <c r="G28" s="8" t="s">
        <v>86</v>
      </c>
      <c r="H28" s="22">
        <v>72.9</v>
      </c>
      <c r="I28" s="8"/>
      <c r="J28" s="22">
        <v>72.9</v>
      </c>
      <c r="K28" s="8">
        <f t="shared" si="1"/>
        <v>29.16</v>
      </c>
      <c r="L28" s="22">
        <v>0</v>
      </c>
      <c r="M28" s="22">
        <v>0</v>
      </c>
      <c r="N28" s="22">
        <v>29.16</v>
      </c>
      <c r="O28" s="8">
        <v>3</v>
      </c>
      <c r="P28" s="8"/>
      <c r="Q28" s="35" t="s">
        <v>40</v>
      </c>
    </row>
    <row r="29" spans="1:17">
      <c r="A29" s="10">
        <v>27</v>
      </c>
      <c r="B29" s="8" t="s">
        <v>82</v>
      </c>
      <c r="C29" s="8" t="s">
        <v>91</v>
      </c>
      <c r="D29" s="8" t="s">
        <v>92</v>
      </c>
      <c r="E29" s="8" t="s">
        <v>93</v>
      </c>
      <c r="F29" s="8">
        <v>1</v>
      </c>
      <c r="G29" s="8" t="s">
        <v>86</v>
      </c>
      <c r="H29" s="22">
        <v>72.7</v>
      </c>
      <c r="I29" s="8"/>
      <c r="J29" s="22">
        <v>72.7</v>
      </c>
      <c r="K29" s="8">
        <f t="shared" si="1"/>
        <v>29.08</v>
      </c>
      <c r="L29" s="22">
        <v>85.6</v>
      </c>
      <c r="M29" s="8">
        <f t="shared" ref="M29:M37" si="5">L29*0.6</f>
        <v>51.36</v>
      </c>
      <c r="N29" s="8">
        <f t="shared" ref="N29:N37" si="6">K29+M29</f>
        <v>80.44</v>
      </c>
      <c r="O29" s="8">
        <v>1</v>
      </c>
      <c r="P29" s="8" t="s">
        <v>23</v>
      </c>
      <c r="Q29" s="35"/>
    </row>
    <row r="30" spans="1:17">
      <c r="A30" s="7">
        <v>28</v>
      </c>
      <c r="B30" s="8" t="s">
        <v>82</v>
      </c>
      <c r="C30" s="8" t="s">
        <v>94</v>
      </c>
      <c r="D30" s="8" t="s">
        <v>95</v>
      </c>
      <c r="E30" s="8" t="s">
        <v>93</v>
      </c>
      <c r="F30" s="8">
        <v>1</v>
      </c>
      <c r="G30" s="8" t="s">
        <v>86</v>
      </c>
      <c r="H30" s="22">
        <v>67.8</v>
      </c>
      <c r="I30" s="8">
        <v>6</v>
      </c>
      <c r="J30" s="22">
        <v>73.8</v>
      </c>
      <c r="K30" s="8">
        <f t="shared" si="1"/>
        <v>29.52</v>
      </c>
      <c r="L30" s="22">
        <v>84.2</v>
      </c>
      <c r="M30" s="8">
        <f t="shared" si="5"/>
        <v>50.52</v>
      </c>
      <c r="N30" s="8">
        <f t="shared" si="6"/>
        <v>80.04</v>
      </c>
      <c r="O30" s="8">
        <v>2</v>
      </c>
      <c r="P30" s="8"/>
      <c r="Q30" s="8"/>
    </row>
    <row r="31" spans="1:17">
      <c r="A31" s="10">
        <v>29</v>
      </c>
      <c r="B31" s="8" t="s">
        <v>82</v>
      </c>
      <c r="C31" s="8" t="s">
        <v>96</v>
      </c>
      <c r="D31" s="8" t="s">
        <v>97</v>
      </c>
      <c r="E31" s="8" t="s">
        <v>93</v>
      </c>
      <c r="F31" s="8">
        <v>1</v>
      </c>
      <c r="G31" s="8" t="s">
        <v>86</v>
      </c>
      <c r="H31" s="22">
        <v>73.2</v>
      </c>
      <c r="I31" s="8"/>
      <c r="J31" s="22">
        <v>73.2</v>
      </c>
      <c r="K31" s="8">
        <f t="shared" si="1"/>
        <v>29.28</v>
      </c>
      <c r="L31" s="22">
        <v>82.6</v>
      </c>
      <c r="M31" s="8">
        <f t="shared" si="5"/>
        <v>49.56</v>
      </c>
      <c r="N31" s="8">
        <f t="shared" si="6"/>
        <v>78.84</v>
      </c>
      <c r="O31" s="8">
        <v>3</v>
      </c>
      <c r="P31" s="8"/>
      <c r="Q31" s="8"/>
    </row>
    <row r="32" spans="1:17">
      <c r="A32" s="7">
        <v>30</v>
      </c>
      <c r="B32" s="8" t="s">
        <v>98</v>
      </c>
      <c r="C32" s="8" t="s">
        <v>99</v>
      </c>
      <c r="D32" s="8" t="s">
        <v>100</v>
      </c>
      <c r="E32" s="8" t="s">
        <v>101</v>
      </c>
      <c r="F32" s="8">
        <v>1</v>
      </c>
      <c r="G32" s="8" t="s">
        <v>86</v>
      </c>
      <c r="H32" s="22">
        <v>71</v>
      </c>
      <c r="I32" s="8"/>
      <c r="J32" s="22">
        <v>71</v>
      </c>
      <c r="K32" s="22">
        <f t="shared" si="1"/>
        <v>28.4</v>
      </c>
      <c r="L32" s="22">
        <v>84.2</v>
      </c>
      <c r="M32" s="8">
        <f t="shared" si="5"/>
        <v>50.52</v>
      </c>
      <c r="N32" s="8">
        <f t="shared" si="6"/>
        <v>78.92</v>
      </c>
      <c r="O32" s="8">
        <v>1</v>
      </c>
      <c r="P32" s="8" t="s">
        <v>23</v>
      </c>
      <c r="Q32" s="8"/>
    </row>
    <row r="33" spans="1:17">
      <c r="A33" s="10">
        <v>31</v>
      </c>
      <c r="B33" s="8" t="s">
        <v>98</v>
      </c>
      <c r="C33" s="8" t="s">
        <v>102</v>
      </c>
      <c r="D33" s="8" t="s">
        <v>103</v>
      </c>
      <c r="E33" s="8" t="s">
        <v>101</v>
      </c>
      <c r="F33" s="8">
        <v>1</v>
      </c>
      <c r="G33" s="8" t="s">
        <v>86</v>
      </c>
      <c r="H33" s="22">
        <v>66.4</v>
      </c>
      <c r="I33" s="8"/>
      <c r="J33" s="22">
        <v>66.4</v>
      </c>
      <c r="K33" s="8">
        <f t="shared" si="1"/>
        <v>26.56</v>
      </c>
      <c r="L33" s="22">
        <v>83.4</v>
      </c>
      <c r="M33" s="8">
        <f t="shared" si="5"/>
        <v>50.04</v>
      </c>
      <c r="N33" s="22">
        <f t="shared" si="6"/>
        <v>76.6</v>
      </c>
      <c r="O33" s="8">
        <v>2</v>
      </c>
      <c r="P33" s="8"/>
      <c r="Q33" s="8"/>
    </row>
    <row r="34" spans="1:17">
      <c r="A34" s="7">
        <v>32</v>
      </c>
      <c r="B34" s="8" t="s">
        <v>98</v>
      </c>
      <c r="C34" s="8" t="s">
        <v>104</v>
      </c>
      <c r="D34" s="8" t="s">
        <v>105</v>
      </c>
      <c r="E34" s="8" t="s">
        <v>101</v>
      </c>
      <c r="F34" s="8">
        <v>1</v>
      </c>
      <c r="G34" s="8" t="s">
        <v>86</v>
      </c>
      <c r="H34" s="22">
        <v>64.5</v>
      </c>
      <c r="I34" s="8"/>
      <c r="J34" s="22">
        <v>64.5</v>
      </c>
      <c r="K34" s="22">
        <f t="shared" si="1"/>
        <v>25.8</v>
      </c>
      <c r="L34" s="22">
        <v>84.6</v>
      </c>
      <c r="M34" s="8">
        <f t="shared" si="5"/>
        <v>50.76</v>
      </c>
      <c r="N34" s="8">
        <f t="shared" si="6"/>
        <v>76.56</v>
      </c>
      <c r="O34" s="31">
        <v>3</v>
      </c>
      <c r="P34" s="8"/>
      <c r="Q34" s="8"/>
    </row>
    <row r="35" spans="1:17">
      <c r="A35" s="10">
        <v>33</v>
      </c>
      <c r="B35" s="8" t="s">
        <v>98</v>
      </c>
      <c r="C35" s="8" t="s">
        <v>106</v>
      </c>
      <c r="D35" s="8" t="s">
        <v>107</v>
      </c>
      <c r="E35" s="8" t="s">
        <v>108</v>
      </c>
      <c r="F35" s="8">
        <v>1</v>
      </c>
      <c r="G35" s="8" t="s">
        <v>86</v>
      </c>
      <c r="H35" s="22">
        <v>65.7</v>
      </c>
      <c r="I35" s="8"/>
      <c r="J35" s="22">
        <v>65.7</v>
      </c>
      <c r="K35" s="8">
        <f t="shared" si="1"/>
        <v>26.28</v>
      </c>
      <c r="L35" s="22">
        <v>84.6</v>
      </c>
      <c r="M35" s="8">
        <f t="shared" si="5"/>
        <v>50.76</v>
      </c>
      <c r="N35" s="8">
        <f t="shared" si="6"/>
        <v>77.04</v>
      </c>
      <c r="O35" s="8">
        <v>1</v>
      </c>
      <c r="P35" s="8" t="s">
        <v>23</v>
      </c>
      <c r="Q35" s="8"/>
    </row>
    <row r="36" spans="1:17">
      <c r="A36" s="7">
        <v>34</v>
      </c>
      <c r="B36" s="8" t="s">
        <v>98</v>
      </c>
      <c r="C36" s="8" t="s">
        <v>109</v>
      </c>
      <c r="D36" s="8" t="s">
        <v>110</v>
      </c>
      <c r="E36" s="8" t="s">
        <v>108</v>
      </c>
      <c r="F36" s="8">
        <v>1</v>
      </c>
      <c r="G36" s="8" t="s">
        <v>86</v>
      </c>
      <c r="H36" s="22">
        <v>70</v>
      </c>
      <c r="I36" s="8"/>
      <c r="J36" s="22">
        <v>70</v>
      </c>
      <c r="K36" s="22">
        <f t="shared" si="1"/>
        <v>28</v>
      </c>
      <c r="L36" s="22">
        <v>80.4</v>
      </c>
      <c r="M36" s="8">
        <f t="shared" si="5"/>
        <v>48.24</v>
      </c>
      <c r="N36" s="8">
        <f t="shared" si="6"/>
        <v>76.24</v>
      </c>
      <c r="O36" s="8">
        <v>2</v>
      </c>
      <c r="P36" s="8"/>
      <c r="Q36" s="8"/>
    </row>
    <row r="37" spans="1:17">
      <c r="A37" s="7">
        <v>35</v>
      </c>
      <c r="B37" s="8" t="s">
        <v>98</v>
      </c>
      <c r="C37" s="8" t="s">
        <v>111</v>
      </c>
      <c r="D37" s="8" t="s">
        <v>112</v>
      </c>
      <c r="E37" s="8" t="s">
        <v>108</v>
      </c>
      <c r="F37" s="8">
        <v>1</v>
      </c>
      <c r="G37" s="8" t="s">
        <v>86</v>
      </c>
      <c r="H37" s="22">
        <v>63.2</v>
      </c>
      <c r="I37" s="8"/>
      <c r="J37" s="22">
        <v>63.2</v>
      </c>
      <c r="K37" s="8">
        <f t="shared" si="1"/>
        <v>25.28</v>
      </c>
      <c r="L37" s="22">
        <v>84.4</v>
      </c>
      <c r="M37" s="8">
        <f t="shared" si="5"/>
        <v>50.64</v>
      </c>
      <c r="N37" s="8">
        <f t="shared" si="6"/>
        <v>75.92</v>
      </c>
      <c r="O37" s="8">
        <v>3</v>
      </c>
      <c r="P37" s="8"/>
      <c r="Q37" s="8"/>
    </row>
    <row r="40" spans="15:15">
      <c r="O40" s="1" t="s">
        <v>113</v>
      </c>
    </row>
  </sheetData>
  <mergeCells count="1">
    <mergeCell ref="A1:Q1"/>
  </mergeCells>
  <conditionalFormatting sqref="C1">
    <cfRule type="duplicateValues" dxfId="0" priority="1"/>
  </conditionalFormatting>
  <conditionalFormatting sqref="C2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2018-05-28T19:28:00Z</dcterms:created>
  <cp:lastPrinted>2023-04-29T06:42:00Z</cp:lastPrinted>
  <dcterms:modified xsi:type="dcterms:W3CDTF">2023-05-23T14:12:21Z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