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_FilterDatabase" localSheetId="8" hidden="1">'3-2'!$A$5:$G$67</definedName>
  </definedNames>
  <calcPr fullCalcOnLoad="1"/>
</workbook>
</file>

<file path=xl/sharedStrings.xml><?xml version="1.0" encoding="utf-8"?>
<sst xmlns="http://schemas.openxmlformats.org/spreadsheetml/2006/main" count="3300" uniqueCount="641">
  <si>
    <t>四川省退役军人事务厅</t>
  </si>
  <si>
    <t>2019年部门预算</t>
  </si>
  <si>
    <t>报送日期：2019年2月22日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</si>
  <si>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</si>
  <si>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</si>
  <si>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</si>
  <si>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</si>
  <si>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</si>
  <si>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</si>
  <si>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</si>
  <si>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</si>
  <si>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</si>
  <si>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</si>
  <si>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</si>
  <si>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</si>
  <si>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</si>
  <si>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</si>
  <si>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</si>
  <si>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</si>
  <si>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</si>
  <si>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</si>
  <si>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</si>
  <si>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</si>
  <si>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</si>
  <si>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</si>
  <si>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</si>
  <si>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</si>
  <si>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</si>
  <si>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</si>
  <si>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</si>
  <si>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</si>
  <si>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</si>
  <si>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</si>
  <si>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</si>
  <si>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</si>
  <si>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</si>
  <si>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</si>
  <si>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</si>
  <si>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</si>
  <si>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</si>
  <si>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</si>
  <si>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</si>
  <si>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</si>
  <si>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</si>
  <si>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</si>
  <si>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</si>
  <si>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</si>
  <si>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</si>
  <si>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</si>
  <si>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</si>
  <si>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</si>
  <si>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</si>
  <si>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</si>
  <si>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</si>
  <si>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</si>
  <si>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</si>
  <si>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</si>
  <si>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</si>
  <si>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</si>
  <si>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</si>
  <si>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</si>
  <si>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</si>
  <si>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</si>
  <si>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</si>
  <si>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</si>
  <si>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</si>
  <si>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</si>
  <si>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</si>
  <si>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</si>
  <si>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</si>
  <si>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</si>
  <si>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</si>
  <si>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</si>
  <si>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</si>
  <si>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</si>
  <si>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</si>
  <si>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</si>
  <si>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</si>
  <si>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</si>
  <si>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</si>
  <si>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</si>
  <si>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</si>
  <si>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四川省退役军人事务厅</t>
  </si>
  <si>
    <t>205</t>
  </si>
  <si>
    <t>08</t>
  </si>
  <si>
    <t>03</t>
  </si>
  <si>
    <t>311301</t>
  </si>
  <si>
    <t xml:space="preserve">    培训支出</t>
  </si>
  <si>
    <t>208</t>
  </si>
  <si>
    <t>05</t>
  </si>
  <si>
    <t xml:space="preserve">    机关事业单位基本养老保险缴费支出</t>
  </si>
  <si>
    <t>09</t>
  </si>
  <si>
    <t xml:space="preserve">    军队转业干部安置</t>
  </si>
  <si>
    <t>28</t>
  </si>
  <si>
    <t>01</t>
  </si>
  <si>
    <t xml:space="preserve">    行政运行</t>
  </si>
  <si>
    <t>02</t>
  </si>
  <si>
    <t xml:space="preserve">    一般行政管理事务</t>
  </si>
  <si>
    <t>04</t>
  </si>
  <si>
    <t xml:space="preserve">    拥军优属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</si>
  <si>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</si>
  <si>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</si>
  <si>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</si>
  <si>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</si>
  <si>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</si>
  <si>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</si>
  <si>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机关事业单位（不在蓉）</t>
  </si>
  <si>
    <t xml:space="preserve">  四川省转业军官培训中心</t>
  </si>
  <si>
    <t>311902</t>
  </si>
  <si>
    <t>06</t>
  </si>
  <si>
    <t xml:space="preserve">    机关事业单位职业年金缴费支出</t>
  </si>
  <si>
    <t>50</t>
  </si>
  <si>
    <t xml:space="preserve">    事业运行</t>
  </si>
  <si>
    <t>99</t>
  </si>
  <si>
    <t xml:space="preserve">    其他退役军人事务管理支出</t>
  </si>
  <si>
    <t xml:space="preserve">    事业单位医疗</t>
  </si>
  <si>
    <t xml:space="preserve">    购房补贴</t>
  </si>
  <si>
    <t>全额事业单位（不在蓉）</t>
  </si>
  <si>
    <t xml:space="preserve">  四川省革命伤残军人休养院</t>
  </si>
  <si>
    <t>311903</t>
  </si>
  <si>
    <t xml:space="preserve">    事业单位离退休</t>
  </si>
  <si>
    <t xml:space="preserve">    死亡抚恤</t>
  </si>
  <si>
    <t xml:space="preserve">    伤残抚恤</t>
  </si>
  <si>
    <t xml:space="preserve">    优抚事业单位支出</t>
  </si>
  <si>
    <t xml:space="preserve">    其他优抚支出</t>
  </si>
  <si>
    <t xml:space="preserve">    军队移交政府离退休干部管理机构</t>
  </si>
  <si>
    <t>14</t>
  </si>
  <si>
    <t xml:space="preserve">    优抚对象医疗补助</t>
  </si>
  <si>
    <t xml:space="preserve">    提租补贴</t>
  </si>
  <si>
    <t>229</t>
  </si>
  <si>
    <t>60</t>
  </si>
  <si>
    <t xml:space="preserve">    用于社会福利的彩票公益金支出</t>
  </si>
  <si>
    <t xml:space="preserve">  四川省革命伤残军人大邑休养院</t>
  </si>
  <si>
    <t>311904</t>
  </si>
  <si>
    <t xml:space="preserve">  四川省复员退伍军人医院</t>
  </si>
  <si>
    <t>311905</t>
  </si>
  <si>
    <t xml:space="preserve">    军队移交政府的离退休人员安置</t>
  </si>
  <si>
    <t>差额事业单位（在蓉）</t>
  </si>
  <si>
    <t xml:space="preserve">  四川省成都军供站</t>
  </si>
  <si>
    <t>311906</t>
  </si>
  <si>
    <t xml:space="preserve">    部队供应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</si>
  <si>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</si>
  <si>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</si>
  <si>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</si>
  <si>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</si>
  <si>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</si>
  <si>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</si>
  <si>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</si>
  <si>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</si>
  <si>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</si>
  <si>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</si>
  <si>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</si>
  <si>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</si>
  <si>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</si>
  <si>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</si>
  <si>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</si>
  <si>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</si>
  <si>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</si>
  <si>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</si>
  <si>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</si>
  <si>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</si>
  <si>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</si>
  <si>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</si>
  <si>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</si>
  <si>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</si>
  <si>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</si>
  <si>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</si>
  <si>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</si>
  <si>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</si>
  <si>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</si>
  <si>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</si>
  <si>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</si>
  <si>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</si>
  <si>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</si>
  <si>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</si>
  <si>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</si>
  <si>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</si>
  <si>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</si>
  <si>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</si>
  <si>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</si>
  <si>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</si>
  <si>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</si>
  <si>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</si>
  <si>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</si>
  <si>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</si>
  <si>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</si>
  <si>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</si>
  <si>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</si>
  <si>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</si>
  <si>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</si>
  <si>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</si>
  <si>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</si>
  <si>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</si>
  <si>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</si>
  <si>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</si>
  <si>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</si>
  <si>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</si>
  <si>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</si>
  <si>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</si>
  <si>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</si>
  <si>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</si>
  <si>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</si>
  <si>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</si>
  <si>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</si>
  <si>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</si>
  <si>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</si>
  <si>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</si>
  <si>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</si>
  <si>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</si>
  <si>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</si>
  <si>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</si>
  <si>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</si>
  <si>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</si>
  <si>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</si>
  <si>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</si>
  <si>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</si>
  <si>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</si>
  <si>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</si>
  <si>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</si>
  <si>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</si>
  <si>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</si>
  <si>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</si>
  <si>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</si>
  <si>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</si>
  <si>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</si>
  <si>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</si>
  <si>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</si>
  <si>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</si>
  <si>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</si>
  <si>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</si>
  <si>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  社会福利和救助</t>
  </si>
  <si>
    <t xml:space="preserve">    对事业单位资本性补助</t>
  </si>
  <si>
    <t>506</t>
  </si>
  <si>
    <t xml:space="preserve">      资本性支出（一）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</si>
  <si>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</si>
  <si>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</si>
  <si>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</si>
  <si>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</si>
  <si>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</si>
  <si>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</si>
  <si>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</si>
  <si>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</si>
  <si>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</si>
  <si>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</si>
  <si>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</si>
  <si>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</si>
  <si>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</si>
  <si>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</si>
  <si>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</si>
  <si>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</si>
  <si>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</si>
  <si>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</si>
  <si>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</si>
  <si>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</si>
  <si>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</si>
  <si>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</si>
  <si>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</si>
  <si>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</si>
  <si>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</si>
  <si>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</si>
  <si>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</si>
  <si>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</si>
  <si>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</si>
  <si>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</si>
  <si>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</si>
  <si>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</si>
  <si>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</si>
  <si>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</si>
  <si>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</si>
  <si>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</si>
  <si>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</si>
  <si>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</si>
  <si>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</si>
  <si>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</si>
  <si>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</si>
  <si>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</si>
  <si>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</si>
  <si>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</si>
  <si>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</si>
  <si>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</si>
  <si>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</si>
  <si>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</si>
  <si>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</si>
  <si>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</si>
  <si>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</si>
  <si>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</si>
  <si>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</si>
  <si>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</si>
  <si>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</si>
  <si>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</si>
  <si>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</si>
  <si>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</si>
  <si>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</si>
  <si>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</si>
  <si>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</si>
  <si>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</si>
  <si>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</si>
  <si>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</si>
  <si>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</si>
  <si>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</si>
  <si>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</si>
  <si>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</si>
  <si>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</si>
  <si>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</si>
  <si>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</si>
  <si>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</si>
  <si>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</si>
  <si>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</si>
  <si>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</si>
  <si>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</si>
  <si>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</si>
  <si>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</si>
  <si>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</si>
  <si>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</si>
  <si>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</si>
  <si>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</si>
  <si>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</si>
  <si>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</si>
  <si>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</si>
  <si>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</si>
  <si>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</si>
  <si>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</si>
  <si>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</si>
  <si>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</si>
  <si>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</si>
  <si>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</si>
  <si>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</si>
  <si>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</si>
  <si>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</si>
  <si>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</si>
  <si>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</si>
  <si>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</si>
  <si>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</si>
  <si>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</si>
  <si>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</si>
  <si>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</si>
  <si>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</si>
  <si>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</si>
  <si>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</si>
  <si>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</si>
  <si>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</si>
  <si>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</si>
  <si>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</si>
  <si>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</si>
  <si>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</si>
  <si>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</si>
  <si>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</si>
  <si>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</si>
  <si>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</si>
  <si>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</si>
  <si>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</si>
  <si>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</si>
  <si>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</si>
  <si>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</si>
  <si>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</si>
  <si>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</si>
  <si>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</si>
  <si>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</si>
  <si>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 xml:space="preserve">      工会经费</t>
  </si>
  <si>
    <t>29</t>
  </si>
  <si>
    <t xml:space="preserve">      福利费</t>
  </si>
  <si>
    <t>31</t>
  </si>
  <si>
    <t xml:space="preserve">      绩效工资</t>
  </si>
  <si>
    <t xml:space="preserve">      职业年金缴费</t>
  </si>
  <si>
    <t>12</t>
  </si>
  <si>
    <t xml:space="preserve">      其他社会保障缴费</t>
  </si>
  <si>
    <t xml:space="preserve">      印刷费</t>
  </si>
  <si>
    <t>26</t>
  </si>
  <si>
    <t xml:space="preserve">      劳务费</t>
  </si>
  <si>
    <t>303</t>
  </si>
  <si>
    <t xml:space="preserve">      奖励金</t>
  </si>
  <si>
    <t xml:space="preserve">      离休费</t>
  </si>
  <si>
    <t xml:space="preserve">      生活补助</t>
  </si>
  <si>
    <t xml:space="preserve">      咨询费</t>
  </si>
  <si>
    <t xml:space="preserve">      手续费</t>
  </si>
  <si>
    <t xml:space="preserve">      其他对个人和家庭的补助支出</t>
  </si>
  <si>
    <t>表3-3</t>
  </si>
  <si>
    <t>一般公共预算项目支出预算表</t>
  </si>
  <si>
    <t>单位名称（项目）</t>
  </si>
  <si>
    <t xml:space="preserve">      定点帮扶及扶贫经费</t>
  </si>
  <si>
    <t>优抚</t>
  </si>
  <si>
    <t xml:space="preserve">      设备购置经费</t>
  </si>
  <si>
    <t xml:space="preserve">      省纪委派出机构工作经费</t>
  </si>
  <si>
    <t xml:space="preserve">      思想教育宣传专项经费</t>
  </si>
  <si>
    <t xml:space="preserve">      信息化建设及运行维护费</t>
  </si>
  <si>
    <t xml:space="preserve">      优抚安置服务专项经费</t>
  </si>
  <si>
    <t xml:space="preserve">      租车费</t>
  </si>
  <si>
    <t xml:space="preserve">      慰问费</t>
  </si>
  <si>
    <t xml:space="preserve">      伤残军人康复社会工作服务</t>
  </si>
  <si>
    <t xml:space="preserve">      巡诊工作补助经费</t>
  </si>
  <si>
    <t xml:space="preserve">      专用材料费</t>
  </si>
  <si>
    <t xml:space="preserve">      休养员生活补助</t>
  </si>
  <si>
    <t xml:space="preserve">      军休管理机构经费</t>
  </si>
  <si>
    <t xml:space="preserve">      优抚对象医疗补助</t>
  </si>
  <si>
    <t xml:space="preserve">      中央优抚对象抚恤补助经费</t>
  </si>
  <si>
    <t xml:space="preserve">      重点优抚对象短期疗养经费</t>
  </si>
  <si>
    <t xml:space="preserve">      中央军休人员经费</t>
  </si>
  <si>
    <t xml:space="preserve">      中央军休管理机构经费</t>
  </si>
  <si>
    <t xml:space="preserve">      维修改造经费</t>
  </si>
  <si>
    <t xml:space="preserve">      过往部队保障经费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</si>
  <si>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</si>
  <si>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</si>
  <si>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</si>
  <si>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</si>
  <si>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</si>
  <si>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</si>
  <si>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</si>
  <si>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</si>
  <si>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</si>
  <si>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</si>
  <si>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</si>
  <si>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</si>
  <si>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</si>
  <si>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</si>
  <si>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</si>
  <si>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</si>
  <si>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2019年省级部门预算项目绩效目标（部门预算）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</si>
  <si>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</si>
  <si>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</si>
  <si>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</si>
  <si>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</si>
  <si>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</si>
  <si>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</si>
  <si>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</si>
  <si>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</si>
  <si>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</si>
  <si>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</si>
  <si>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</si>
  <si>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</si>
  <si>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311-四川省退役军人事务厅</t>
  </si>
  <si>
    <t>311301-四川省退役军人事务厅</t>
  </si>
  <si>
    <t>优抚安置服务专项经费</t>
  </si>
  <si>
    <t>保障完成7个课题调研、保障单位全年的法律服务、保障印制慰问信、保障退役军人档案审核人员的办公场地及劳务费等。</t>
  </si>
  <si>
    <t>课题调研、法律服务、印制慰问信等的完成质量</t>
  </si>
  <si>
    <t>优</t>
  </si>
  <si>
    <t>对优抚安置工作的促进作用</t>
  </si>
  <si>
    <t>良好</t>
  </si>
  <si>
    <t>社会满意度</t>
  </si>
  <si>
    <t>≥90%</t>
  </si>
  <si>
    <t>档案审核人员的办公场地租赁费</t>
  </si>
  <si>
    <t>11万元</t>
  </si>
  <si>
    <t>拥军优属工作开展情况</t>
  </si>
  <si>
    <t>有序开展</t>
  </si>
  <si>
    <t>聘请档案审核人员数量</t>
  </si>
  <si>
    <t>22名</t>
  </si>
  <si>
    <t>完成调研课题</t>
  </si>
  <si>
    <t>7个</t>
  </si>
  <si>
    <t>完成时间</t>
  </si>
  <si>
    <t>12月底</t>
  </si>
  <si>
    <t>委托专业法律顾问团队</t>
  </si>
  <si>
    <t>1个</t>
  </si>
  <si>
    <t>印制慰问信</t>
  </si>
  <si>
    <t>15万封</t>
  </si>
  <si>
    <t>就业创业服务专项经费</t>
  </si>
  <si>
    <t>落实退役军人服务保障政策，促进退役军人就业创业、更好实现自身价值、助推经济社会发展、服务国防和军队建设。</t>
  </si>
  <si>
    <t>创业团队服务质量</t>
  </si>
  <si>
    <t>促进退役军人事业发展</t>
  </si>
  <si>
    <t>服务对象满意度</t>
  </si>
  <si>
    <t>≥70%</t>
  </si>
  <si>
    <t>拟建设就业创业平台</t>
  </si>
  <si>
    <t>5个</t>
  </si>
  <si>
    <t>全社会军政军民团结氛围</t>
  </si>
  <si>
    <t>不断浓厚</t>
  </si>
  <si>
    <t>拟委托创业就业中介服务团队</t>
  </si>
  <si>
    <t>2个</t>
  </si>
  <si>
    <t>拟委托专业创业指导团队</t>
  </si>
  <si>
    <t>退役军人自身就业创业成本</t>
  </si>
  <si>
    <t>减少</t>
  </si>
  <si>
    <t>2019年12月底</t>
  </si>
  <si>
    <t>思想教育宣传专项经费</t>
  </si>
  <si>
    <t>开展纸媒宣传、优秀军人宣传活动、制作宣传小视频、制作宣传展板、舆情监测处置、通过微信公众号等形式多样的宣传教育活动，让社会对军人有更多的认识，让军人成为社会更最崇的职业，营造良好的社会氛围。</t>
  </si>
  <si>
    <t>就业创业评选活动</t>
  </si>
  <si>
    <t>1次</t>
  </si>
  <si>
    <t>对退役军人事务工作的促进作用</t>
  </si>
  <si>
    <t>服务群众满意度</t>
  </si>
  <si>
    <t>不断提升</t>
  </si>
  <si>
    <t>宣传小视频</t>
  </si>
  <si>
    <t>不少于20个</t>
  </si>
  <si>
    <t>邀请特邀监督员</t>
  </si>
  <si>
    <t>40名</t>
  </si>
  <si>
    <t>优秀军人宣传活动</t>
  </si>
  <si>
    <t>在《四川日报》上进行纸媒宣传</t>
  </si>
  <si>
    <t>6次</t>
  </si>
  <si>
    <t>慰问费</t>
  </si>
  <si>
    <t>在春节和“八一”建军节期间，省委、省政府走访慰问驻川基层部队、部队医院、革命伤残军人休养院、干休所、军供站和全省1-4级伤残军人，召开座谈会，举办文艺演出等，引领带动全省双拥工作，浓厚军政军民团结氛围，逐步让军人成为全社会尊崇的职业。</t>
  </si>
  <si>
    <t>慰问部队医院、伤残军人休养院、干休所、军供站等</t>
  </si>
  <si>
    <t>10次</t>
  </si>
  <si>
    <t>促进军队稳定</t>
  </si>
  <si>
    <t>慰问单位、残疾军人满意度</t>
  </si>
  <si>
    <t>慰问全省1至4级伤残军人</t>
  </si>
  <si>
    <t>2000人</t>
  </si>
  <si>
    <t>全省1至4级伤残军人幸福感</t>
  </si>
  <si>
    <t>慰问时间</t>
  </si>
  <si>
    <t>春节和“八一”建军节</t>
  </si>
  <si>
    <t>慰问驻川基层部队</t>
  </si>
  <si>
    <t>15次</t>
  </si>
  <si>
    <t>聘用38名专业技术岗位工作人员，切实做好机关后勤和维修改造工程工作，保障机关其他活动的顺利开展。临时聘请专家进行政策把关等工作。</t>
  </si>
  <si>
    <t>各项工作按期完成率</t>
  </si>
  <si>
    <t>100%</t>
  </si>
  <si>
    <t>保障机关正常运转</t>
  </si>
  <si>
    <t>聘请专家开展活动次数</t>
  </si>
  <si>
    <t>≥20次</t>
  </si>
  <si>
    <t>聘用人员成本</t>
  </si>
  <si>
    <t>约7.2万元/人.年</t>
  </si>
  <si>
    <t>聘用人员数量</t>
  </si>
  <si>
    <t>38名</t>
  </si>
  <si>
    <t>311903-四川省革命伤残军人休养院</t>
  </si>
  <si>
    <t>休养员生活补助</t>
  </si>
  <si>
    <t>落实军人抚恤优待条例，通过发放休养员生活补助，保障集中供养的优抚对象的生活随当地经济发展同步提高，切实提升优抚对象的荣誉感、自豪感和获得感。</t>
  </si>
  <si>
    <t>发放休养员生活补贴人数</t>
  </si>
  <si>
    <t>132人</t>
  </si>
  <si>
    <t>伤残军人生活水平</t>
  </si>
  <si>
    <t>有效改善</t>
  </si>
  <si>
    <t>伤残军人满意度</t>
  </si>
  <si>
    <t>各类标准按规定执行率</t>
  </si>
  <si>
    <t>各类资金及时拨付率</t>
  </si>
  <si>
    <t>经费足额拨付率</t>
  </si>
  <si>
    <t>优抚对象医疗补助</t>
  </si>
  <si>
    <t>落实军人抚恤优待条例和优抚对象医疗保障办法，解决集中供养优抚对象医疗费用负担问题，切实保障优抚对象医疗待遇，提升优抚对象荣誉感、自豪感和获得感。</t>
  </si>
  <si>
    <t>伤残军人医疗保障水平</t>
  </si>
  <si>
    <t>不断提高</t>
  </si>
  <si>
    <t>完成全院优抚对象医疗服务人数</t>
  </si>
  <si>
    <t>121人</t>
  </si>
  <si>
    <t>优抚对象生活质量</t>
  </si>
  <si>
    <t>明显改善</t>
  </si>
  <si>
    <t>为病重优抚对象提供华西等院外治疗人次</t>
  </si>
  <si>
    <t>≥30人</t>
  </si>
  <si>
    <t>为优抚对象提供本院门诊、住院治疗人数</t>
  </si>
  <si>
    <t>≥13000人次</t>
  </si>
  <si>
    <t>医疗补助按规定执行率</t>
  </si>
  <si>
    <t>优抚对象医疗补助资金及时拨付率</t>
  </si>
  <si>
    <t>完成休养区121名伤残军人的护理服务，完成翻身、喂饭、室内外清洁等工作，保障伤残军人生活，以及完成中央运输、绿化等服务。</t>
  </si>
  <si>
    <t>服务伤残军人数量</t>
  </si>
  <si>
    <t>长期</t>
  </si>
  <si>
    <t>＞90%</t>
  </si>
  <si>
    <t>接送病重伤残军人到上级医院就诊、住院</t>
  </si>
  <si>
    <t>每人平均5次以上</t>
  </si>
  <si>
    <t>促进社会稳定</t>
  </si>
  <si>
    <t>室内外卫生清洁次数</t>
  </si>
  <si>
    <t>每人每天1次</t>
  </si>
  <si>
    <t>医院社会形象</t>
  </si>
  <si>
    <t>较好</t>
  </si>
  <si>
    <t>为长期卧床的伤残军人翻身次数</t>
  </si>
  <si>
    <t>每天5次以上</t>
  </si>
  <si>
    <t>为伤残军人服务的质量</t>
  </si>
  <si>
    <t>完成全院医疗药品、医用耗材采购，保障医疗工作的顺利开展，保障伤残军人本院就医需要。</t>
  </si>
  <si>
    <t>本院伤残军人就医完成率</t>
  </si>
  <si>
    <t>患者医疗需求</t>
  </si>
  <si>
    <t>有效满足</t>
  </si>
  <si>
    <t>购买药品、耗材种类</t>
  </si>
  <si>
    <t>＞1500种</t>
  </si>
  <si>
    <t>经营收益</t>
  </si>
  <si>
    <t>增长5%以上</t>
  </si>
  <si>
    <t>为社会提供住院、门诊医疗服务</t>
  </si>
  <si>
    <t>超过21万人次</t>
  </si>
  <si>
    <t>药品合格率</t>
  </si>
  <si>
    <t>达100%</t>
  </si>
  <si>
    <t>院外病人就医完成率</t>
  </si>
  <si>
    <t>在收入增长的同时，严格控制成本增长。</t>
  </si>
  <si>
    <t>全年约降低5%的成本</t>
  </si>
  <si>
    <t>上年结转—省级福彩公益金老年养护楼维修改造</t>
  </si>
  <si>
    <t>改善伤残军人的居住条件及医疗条件，体现党和政府对伤残军人的关心关爱。</t>
  </si>
  <si>
    <t>按时完工率</t>
  </si>
  <si>
    <t>伤残军人就医条件</t>
  </si>
  <si>
    <t>老年病科维修改造面积</t>
  </si>
  <si>
    <t>1648.98平方米</t>
  </si>
  <si>
    <t>伤残军人居住条件</t>
  </si>
  <si>
    <t>伤残军人功能房间维修改造面积</t>
  </si>
  <si>
    <t>3503.93平方米</t>
  </si>
  <si>
    <t>维修改造工程质量达标率</t>
  </si>
  <si>
    <t>311904-四川省革命伤残军人大邑休养院</t>
  </si>
  <si>
    <t>优抚对象满意度</t>
  </si>
  <si>
    <t>开展优抚对象健康体检专项工作</t>
  </si>
  <si>
    <t>优抚对象医疗保障水平</t>
  </si>
  <si>
    <t>42人</t>
  </si>
  <si>
    <t>优抚对象医疗补助按规定执行率</t>
  </si>
  <si>
    <t>发放休养员护理费</t>
  </si>
  <si>
    <t>10人</t>
  </si>
  <si>
    <t>发放在院休养员生活补贴</t>
  </si>
  <si>
    <t>32人</t>
  </si>
  <si>
    <t>各类补助资金及时拨付率</t>
  </si>
  <si>
    <t>重点优抚对象短期疗养经费</t>
  </si>
  <si>
    <t>按照四川省民政厅《关于开展重点优抚对象短期疗养工作的通知》精神，坚持以“关爱功臣、永葆光荣”为主题，坚持“全心全意为重点优抚对象服务”的宗旨，加强组织领导，严把六个“关口”，强化服务意识；着重疗养安全，重视服务环节；丰富活动内容，关注疗养品质；把握服务细节，提升服务意识；加强舆论宣传，增加社会认知；不断探索、创新，以饱满的热情服务每一位优抚对象。2019年拟安排全省重点优抚对象短期疗养共计520人次，分10批次，每批52人，每期15天。每期安排健康体检一次，短途参观四次，健康讲座一次，游园活动不定期开展，针对性康复理疗，每天空余时间安排看老电影，座谈会一次，大型节日文娱表演。</t>
  </si>
  <si>
    <t>优抚对象自豪感和获得感提升情况</t>
  </si>
  <si>
    <t>效果明显</t>
  </si>
  <si>
    <t>完成短途参观</t>
  </si>
  <si>
    <t>40次</t>
  </si>
  <si>
    <t>完成健康讲座</t>
  </si>
  <si>
    <t>完成健康体检,建立健康档案人数</t>
  </si>
  <si>
    <t>520人次</t>
  </si>
  <si>
    <t>完成游园活动</t>
  </si>
  <si>
    <t>4次</t>
  </si>
  <si>
    <t>完成重点优抚对象短期疗养批次</t>
  </si>
  <si>
    <t>10批次</t>
  </si>
  <si>
    <t>完成重点优抚对象短期疗养人数</t>
  </si>
  <si>
    <t>项目按时完成率</t>
  </si>
  <si>
    <t>311905-四川省复员退伍军人医院</t>
  </si>
  <si>
    <t>集中供养优抚对象医疗补助资金及时拨付率</t>
  </si>
  <si>
    <t>集中供养优抚对象生活质量</t>
  </si>
  <si>
    <t>集中供养优抚对象满意度</t>
  </si>
  <si>
    <t>集中供养优抚对象医疗保障水平</t>
  </si>
  <si>
    <t>满足业务工作需要，支付区域内社会精神病人用药需求，维护社会稳定，实现我院对弱势精神群体的医疗救治。一是满足门诊就医群众的用药和医疗耗材需求；二是满足住院患者的用药和医疗耗材需求；三是满足全院后勤保障物资需要。</t>
  </si>
  <si>
    <t>临床用药监测合格率</t>
  </si>
  <si>
    <t>≥98%</t>
  </si>
  <si>
    <t>积极参与成都市精神防疫体系建设，包括重性精神病管理与救治</t>
  </si>
  <si>
    <t>全年门诊人次</t>
  </si>
  <si>
    <t>≥35530人次</t>
  </si>
  <si>
    <t>收治社会精神病人、肈事肈祸精神病人，维护社会稳定，为政府分忧解难</t>
  </si>
  <si>
    <t>全年住院人次</t>
  </si>
  <si>
    <t>≥2000人次</t>
  </si>
  <si>
    <t>项目按期完成率</t>
  </si>
  <si>
    <t>上年结转-省级福彩公益金养老康复中心综合楼建设经费</t>
  </si>
  <si>
    <t>新建省精神残疾军人养老康复中心，为全川精神残疾军人和驻地群众提供良好的医疗、养老康复服务，项目建成后主要收治全川老年精神残疾军人来院治疗、康复、托养和驻地群众中的老年精神残疾病人医疗、养老康复，实现老有所依，老有所养，促进国防和军队建设，体现对军人职业的尊崇和军人个体的关爱。</t>
  </si>
  <si>
    <t>投资控制达标率</t>
  </si>
  <si>
    <t>促进地下水保护/生态文明建设</t>
  </si>
  <si>
    <t>有效</t>
  </si>
  <si>
    <t>对全川精神残疾军人医疗服务水平</t>
  </si>
  <si>
    <t>持续提升</t>
  </si>
  <si>
    <t>消防评审</t>
  </si>
  <si>
    <t>合格</t>
  </si>
  <si>
    <t>该项目使用年限</t>
  </si>
  <si>
    <t>≥30年</t>
  </si>
  <si>
    <t>新建建筑面积</t>
  </si>
  <si>
    <t>≥12000平方米</t>
  </si>
  <si>
    <t>改善病人住院环境</t>
  </si>
  <si>
    <t>增加床位数</t>
  </si>
  <si>
    <t>180张</t>
  </si>
  <si>
    <t>区域精神残疾病人覆盖率</t>
  </si>
  <si>
    <t>综合验收合格率</t>
  </si>
  <si>
    <t>业务收入年增加值</t>
  </si>
  <si>
    <t>≥2000万元</t>
  </si>
  <si>
    <t>上年结转-省精神残疾军人养老康复中心（医养结合）</t>
  </si>
  <si>
    <t>竣工验收</t>
  </si>
  <si>
    <t>符合相关工程质量要求</t>
  </si>
  <si>
    <t>绿化面积</t>
  </si>
  <si>
    <t>11520平方米</t>
  </si>
  <si>
    <t>使用年限</t>
  </si>
  <si>
    <t>为全川精神残疾军人提供良好的医疗、养老和康复服务</t>
  </si>
  <si>
    <t>新建道路</t>
  </si>
  <si>
    <t>6026平方米</t>
  </si>
  <si>
    <t>1235平方米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</si>
</sst>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##0.00"/>
    <numFmt numFmtId="181" formatCode="0.000"/>
    <numFmt numFmtId="182" formatCode="0.0000"/>
    <numFmt numFmtId="183" formatCode="&quot;\&quot;#,##0.00_);\(&quot;\&quot;#,##0.00\)"/>
    <numFmt numFmtId="184" formatCode="#,##0.0000"/>
  </numFmts>
  <fonts count="58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5"/>
      <color indexed="62"/>
      <name val="Calibri"/>
      <family val="0"/>
    </font>
    <font>
      <b/>
      <sz val="11"/>
      <color indexed="8"/>
      <name val="Calibri"/>
      <family val="0"/>
    </font>
    <font>
      <b/>
      <sz val="13"/>
      <color indexed="54"/>
      <name val="Calibri"/>
      <family val="0"/>
    </font>
    <font>
      <sz val="11"/>
      <color indexed="60"/>
      <name val="Calibri"/>
      <family val="0"/>
    </font>
    <font>
      <sz val="11"/>
      <color indexed="8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b/>
      <sz val="13"/>
      <color indexed="6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8"/>
      <color indexed="54"/>
      <name val="Cambria"/>
      <family val="0"/>
    </font>
    <font>
      <b/>
      <sz val="11"/>
      <color indexed="63"/>
      <name val="Calibri"/>
      <family val="0"/>
    </font>
    <font>
      <sz val="11"/>
      <color indexed="19"/>
      <name val="Calibri"/>
      <family val="0"/>
    </font>
    <font>
      <b/>
      <sz val="11"/>
      <color indexed="54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0"/>
    </font>
    <font>
      <u val="single"/>
      <sz val="11"/>
      <color indexed="25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1" applyNumberFormat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9" fillId="19" borderId="0" applyNumberFormat="0" applyBorder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38" fillId="21" borderId="0" applyNumberFormat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38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7" fillId="24" borderId="0" applyNumberFormat="0" applyBorder="0" applyAlignment="0" applyProtection="0"/>
    <xf numFmtId="177" fontId="0" fillId="0" borderId="0" applyFont="0" applyFill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3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9" fillId="3" borderId="0" applyNumberFormat="0" applyBorder="0" applyAlignment="0" applyProtection="0"/>
    <xf numFmtId="0" fontId="22" fillId="2" borderId="6" applyNumberFormat="0" applyAlignment="0" applyProtection="0"/>
    <xf numFmtId="0" fontId="50" fillId="28" borderId="4" applyNumberFormat="0" applyAlignment="0" applyProtection="0"/>
    <xf numFmtId="0" fontId="37" fillId="29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7" applyNumberFormat="0" applyFont="0" applyAlignment="0" applyProtection="0"/>
    <xf numFmtId="0" fontId="13" fillId="6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23" fillId="32" borderId="8" applyNumberFormat="0" applyAlignment="0" applyProtection="0"/>
    <xf numFmtId="0" fontId="51" fillId="0" borderId="0" applyNumberFormat="0" applyFill="0" applyBorder="0" applyAlignment="0" applyProtection="0"/>
    <xf numFmtId="0" fontId="0" fillId="33" borderId="9" applyNumberFormat="0" applyFont="0" applyAlignment="0" applyProtection="0"/>
    <xf numFmtId="0" fontId="37" fillId="34" borderId="0" applyNumberFormat="0" applyBorder="0" applyAlignment="0" applyProtection="0"/>
    <xf numFmtId="176" fontId="0" fillId="0" borderId="0" applyFont="0" applyFill="0" applyBorder="0" applyAlignment="0" applyProtection="0"/>
    <xf numFmtId="0" fontId="38" fillId="35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0" fillId="0" borderId="11" applyNumberFormat="0" applyFill="0" applyAlignment="0" applyProtection="0"/>
    <xf numFmtId="0" fontId="54" fillId="22" borderId="12" applyNumberFormat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32" fillId="0" borderId="13" applyNumberFormat="0" applyFill="0" applyAlignment="0" applyProtection="0"/>
    <xf numFmtId="0" fontId="38" fillId="38" borderId="0" applyNumberFormat="0" applyBorder="0" applyAlignment="0" applyProtection="0"/>
    <xf numFmtId="0" fontId="26" fillId="39" borderId="0" applyNumberFormat="0" applyBorder="0" applyAlignment="0" applyProtection="0"/>
    <xf numFmtId="178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25" fillId="0" borderId="14" applyNumberFormat="0" applyFill="0" applyAlignment="0" applyProtection="0"/>
    <xf numFmtId="0" fontId="33" fillId="4" borderId="6" applyNumberFormat="0" applyAlignment="0" applyProtection="0"/>
    <xf numFmtId="0" fontId="20" fillId="0" borderId="15" applyNumberFormat="0" applyFill="0" applyAlignment="0" applyProtection="0"/>
    <xf numFmtId="0" fontId="19" fillId="5" borderId="0" applyNumberFormat="0" applyBorder="0" applyAlignment="0" applyProtection="0"/>
    <xf numFmtId="0" fontId="37" fillId="45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55" fillId="0" borderId="16" applyNumberFormat="0" applyFill="0" applyAlignment="0" applyProtection="0"/>
    <xf numFmtId="0" fontId="16" fillId="0" borderId="17" applyNumberFormat="0" applyFill="0" applyAlignment="0" applyProtection="0"/>
    <xf numFmtId="0" fontId="38" fillId="46" borderId="0" applyNumberFormat="0" applyBorder="0" applyAlignment="0" applyProtection="0"/>
    <xf numFmtId="0" fontId="15" fillId="0" borderId="18" applyNumberFormat="0" applyFill="0" applyAlignment="0" applyProtection="0"/>
    <xf numFmtId="0" fontId="14" fillId="47" borderId="0" applyNumberFormat="0" applyBorder="0" applyAlignment="0" applyProtection="0"/>
    <xf numFmtId="0" fontId="13" fillId="8" borderId="0" applyNumberFormat="0" applyBorder="0" applyAlignment="0" applyProtection="0"/>
    <xf numFmtId="0" fontId="13" fillId="48" borderId="0" applyNumberFormat="0" applyBorder="0" applyAlignment="0" applyProtection="0"/>
  </cellStyleXfs>
  <cellXfs count="211">
    <xf numFmtId="1" fontId="0" fillId="0" borderId="0" xfId="0" applyNumberFormat="1" applyFont="1" applyFill="1" applyAlignment="1">
      <alignment/>
    </xf>
    <xf numFmtId="1" fontId="0" fillId="0" borderId="0" xfId="0" applyAlignment="1">
      <alignment/>
    </xf>
    <xf numFmtId="0" fontId="2" fillId="49" borderId="0" xfId="0" applyNumberFormat="1" applyFont="1" applyFill="1" applyAlignment="1">
      <alignment horizontal="center" vertical="center" wrapText="1"/>
    </xf>
    <xf numFmtId="0" fontId="3" fillId="49" borderId="19" xfId="0" applyNumberFormat="1" applyFont="1" applyFill="1" applyBorder="1" applyAlignment="1">
      <alignment horizontal="right" vertical="center" wrapText="1"/>
    </xf>
    <xf numFmtId="0" fontId="4" fillId="49" borderId="19" xfId="0" applyNumberFormat="1" applyFont="1" applyFill="1" applyBorder="1" applyAlignment="1">
      <alignment horizontal="right" vertical="center" wrapText="1"/>
    </xf>
    <xf numFmtId="0" fontId="56" fillId="49" borderId="20" xfId="0" applyNumberFormat="1" applyFont="1" applyFill="1" applyBorder="1" applyAlignment="1">
      <alignment horizontal="center" vertical="center" wrapText="1"/>
    </xf>
    <xf numFmtId="0" fontId="57" fillId="50" borderId="20" xfId="0" applyNumberFormat="1" applyFont="1" applyFill="1" applyBorder="1" applyAlignment="1">
      <alignment horizontal="left" vertical="center" wrapText="1" shrinkToFit="1"/>
    </xf>
    <xf numFmtId="0" fontId="57" fillId="49" borderId="20" xfId="0" applyNumberFormat="1" applyFont="1" applyFill="1" applyBorder="1" applyAlignment="1">
      <alignment horizontal="right" vertical="center" wrapText="1"/>
    </xf>
    <xf numFmtId="0" fontId="57" fillId="50" borderId="21" xfId="0" applyNumberFormat="1" applyFont="1" applyFill="1" applyBorder="1" applyAlignment="1">
      <alignment horizontal="left" vertical="center" wrapText="1" shrinkToFit="1"/>
    </xf>
    <xf numFmtId="0" fontId="57" fillId="50" borderId="22" xfId="0" applyNumberFormat="1" applyFont="1" applyFill="1" applyBorder="1" applyAlignment="1">
      <alignment horizontal="left" vertical="center" wrapText="1" shrinkToFit="1"/>
    </xf>
    <xf numFmtId="0" fontId="57" fillId="49" borderId="23" xfId="0" applyNumberFormat="1" applyFont="1" applyFill="1" applyBorder="1" applyAlignment="1">
      <alignment horizontal="center" vertical="center" wrapText="1" shrinkToFit="1"/>
    </xf>
    <xf numFmtId="0" fontId="57" fillId="49" borderId="24" xfId="0" applyNumberFormat="1" applyFont="1" applyFill="1" applyBorder="1" applyAlignment="1">
      <alignment horizontal="center" vertical="center" wrapText="1" shrinkToFit="1"/>
    </xf>
    <xf numFmtId="0" fontId="57" fillId="49" borderId="25" xfId="0" applyNumberFormat="1" applyFont="1" applyFill="1" applyBorder="1" applyAlignment="1">
      <alignment horizontal="center" vertical="center" wrapText="1" shrinkToFit="1"/>
    </xf>
    <xf numFmtId="0" fontId="57" fillId="49" borderId="26" xfId="0" applyNumberFormat="1" applyFont="1" applyFill="1" applyBorder="1" applyAlignment="1">
      <alignment horizontal="center" vertical="center" wrapText="1"/>
    </xf>
    <xf numFmtId="0" fontId="57" fillId="49" borderId="27" xfId="0" applyNumberFormat="1" applyFont="1" applyFill="1" applyBorder="1" applyAlignment="1">
      <alignment horizontal="center" vertical="center" wrapText="1" shrinkToFit="1"/>
    </xf>
    <xf numFmtId="0" fontId="57" fillId="49" borderId="0" xfId="0" applyNumberFormat="1" applyFont="1" applyFill="1" applyBorder="1" applyAlignment="1">
      <alignment horizontal="center" vertical="center" wrapText="1" shrinkToFit="1"/>
    </xf>
    <xf numFmtId="0" fontId="57" fillId="49" borderId="28" xfId="0" applyNumberFormat="1" applyFont="1" applyFill="1" applyBorder="1" applyAlignment="1">
      <alignment horizontal="center" vertical="center" wrapText="1" shrinkToFit="1"/>
    </xf>
    <xf numFmtId="0" fontId="57" fillId="49" borderId="29" xfId="0" applyNumberFormat="1" applyFont="1" applyFill="1" applyBorder="1" applyAlignment="1">
      <alignment horizontal="center" vertical="center" wrapText="1"/>
    </xf>
    <xf numFmtId="0" fontId="57" fillId="49" borderId="30" xfId="0" applyNumberFormat="1" applyFont="1" applyFill="1" applyBorder="1" applyAlignment="1">
      <alignment horizontal="center" vertical="center" wrapText="1" shrinkToFit="1"/>
    </xf>
    <xf numFmtId="0" fontId="57" fillId="49" borderId="19" xfId="0" applyNumberFormat="1" applyFont="1" applyFill="1" applyBorder="1" applyAlignment="1">
      <alignment horizontal="center" vertical="center" wrapText="1" shrinkToFit="1"/>
    </xf>
    <xf numFmtId="0" fontId="57" fillId="49" borderId="31" xfId="0" applyNumberFormat="1" applyFont="1" applyFill="1" applyBorder="1" applyAlignment="1">
      <alignment horizontal="center" vertical="center" wrapText="1" shrinkToFit="1"/>
    </xf>
    <xf numFmtId="0" fontId="57" fillId="49" borderId="32" xfId="0" applyNumberFormat="1" applyFont="1" applyFill="1" applyBorder="1" applyAlignment="1">
      <alignment horizontal="center" vertical="center" wrapText="1"/>
    </xf>
    <xf numFmtId="0" fontId="57" fillId="50" borderId="20" xfId="0" applyNumberFormat="1" applyFont="1" applyFill="1" applyBorder="1" applyAlignment="1">
      <alignment horizontal="right" vertical="center" wrapText="1"/>
    </xf>
    <xf numFmtId="0" fontId="56" fillId="50" borderId="20" xfId="0" applyNumberFormat="1" applyFont="1" applyFill="1" applyBorder="1" applyAlignment="1">
      <alignment horizontal="center" vertical="center" wrapText="1"/>
    </xf>
    <xf numFmtId="0" fontId="57" fillId="50" borderId="20" xfId="0" applyNumberFormat="1" applyFont="1" applyFill="1" applyBorder="1" applyAlignment="1">
      <alignment horizontal="left" vertical="center" wrapText="1"/>
    </xf>
    <xf numFmtId="0" fontId="57" fillId="49" borderId="26" xfId="0" applyNumberFormat="1" applyFont="1" applyFill="1" applyBorder="1" applyAlignment="1">
      <alignment horizontal="center" vertical="center" wrapText="1" shrinkToFit="1"/>
    </xf>
    <xf numFmtId="0" fontId="57" fillId="49" borderId="20" xfId="0" applyNumberFormat="1" applyFont="1" applyFill="1" applyBorder="1" applyAlignment="1">
      <alignment horizontal="left" vertical="center" wrapText="1"/>
    </xf>
    <xf numFmtId="0" fontId="57" fillId="49" borderId="29" xfId="0" applyNumberFormat="1" applyFont="1" applyFill="1" applyBorder="1" applyAlignment="1">
      <alignment horizontal="center" vertical="center" wrapText="1" shrinkToFit="1"/>
    </xf>
    <xf numFmtId="0" fontId="57" fillId="49" borderId="32" xfId="0" applyNumberFormat="1" applyFont="1" applyFill="1" applyBorder="1" applyAlignment="1">
      <alignment horizontal="center" vertical="center" wrapText="1" shrinkToFit="1"/>
    </xf>
    <xf numFmtId="0" fontId="56" fillId="49" borderId="20" xfId="0" applyNumberFormat="1" applyFont="1" applyFill="1" applyBorder="1" applyAlignment="1">
      <alignment horizontal="center" vertical="center"/>
    </xf>
    <xf numFmtId="0" fontId="57" fillId="49" borderId="20" xfId="0" applyNumberFormat="1" applyFont="1" applyFill="1" applyBorder="1" applyAlignment="1">
      <alignment horizontal="left" vertical="center" wrapText="1" shrinkToFit="1"/>
    </xf>
    <xf numFmtId="0" fontId="57" fillId="49" borderId="20" xfId="0" applyNumberFormat="1" applyFont="1" applyFill="1" applyBorder="1" applyAlignment="1">
      <alignment vertical="center" wrapText="1"/>
    </xf>
    <xf numFmtId="0" fontId="57" fillId="49" borderId="26" xfId="0" applyNumberFormat="1" applyFont="1" applyFill="1" applyBorder="1" applyAlignment="1">
      <alignment horizontal="left" vertical="center" wrapText="1"/>
    </xf>
    <xf numFmtId="0" fontId="57" fillId="49" borderId="26" xfId="0" applyNumberFormat="1" applyFont="1" applyFill="1" applyBorder="1" applyAlignment="1">
      <alignment vertical="center" wrapText="1"/>
    </xf>
    <xf numFmtId="0" fontId="57" fillId="49" borderId="26" xfId="0" applyNumberFormat="1" applyFont="1" applyFill="1" applyBorder="1" applyAlignment="1">
      <alignment horizontal="left" vertical="center" wrapText="1" shrinkToFit="1"/>
    </xf>
    <xf numFmtId="0" fontId="57" fillId="49" borderId="29" xfId="0" applyNumberFormat="1" applyFont="1" applyFill="1" applyBorder="1" applyAlignment="1">
      <alignment horizontal="left" vertical="center" wrapText="1"/>
    </xf>
    <xf numFmtId="0" fontId="57" fillId="49" borderId="29" xfId="0" applyNumberFormat="1" applyFont="1" applyFill="1" applyBorder="1" applyAlignment="1">
      <alignment vertical="center" wrapText="1"/>
    </xf>
    <xf numFmtId="0" fontId="57" fillId="49" borderId="29" xfId="0" applyNumberFormat="1" applyFont="1" applyFill="1" applyBorder="1" applyAlignment="1">
      <alignment horizontal="left" vertical="center" wrapText="1" shrinkToFit="1"/>
    </xf>
    <xf numFmtId="0" fontId="57" fillId="49" borderId="32" xfId="0" applyNumberFormat="1" applyFont="1" applyFill="1" applyBorder="1" applyAlignment="1">
      <alignment vertical="center" wrapText="1"/>
    </xf>
    <xf numFmtId="0" fontId="57" fillId="49" borderId="32" xfId="0" applyNumberFormat="1" applyFont="1" applyFill="1" applyBorder="1" applyAlignment="1">
      <alignment horizontal="left" vertical="center" wrapText="1" shrinkToFit="1"/>
    </xf>
    <xf numFmtId="0" fontId="57" fillId="49" borderId="32" xfId="0" applyNumberFormat="1" applyFont="1" applyFill="1" applyBorder="1" applyAlignment="1">
      <alignment horizontal="left" vertical="center" wrapText="1"/>
    </xf>
    <xf numFmtId="0" fontId="57" fillId="50" borderId="20" xfId="0" applyNumberFormat="1" applyFont="1" applyFill="1" applyBorder="1" applyAlignment="1">
      <alignment vertical="center" wrapText="1"/>
    </xf>
    <xf numFmtId="0" fontId="57" fillId="49" borderId="26" xfId="0" applyNumberFormat="1" applyFont="1" applyFill="1" applyBorder="1" applyAlignment="1">
      <alignment horizontal="center" vertical="center"/>
    </xf>
    <xf numFmtId="0" fontId="57" fillId="49" borderId="29" xfId="0" applyNumberFormat="1" applyFont="1" applyFill="1" applyBorder="1" applyAlignment="1">
      <alignment horizontal="center" vertical="center"/>
    </xf>
    <xf numFmtId="0" fontId="57" fillId="49" borderId="32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left" vertical="top" wrapText="1" shrinkToFit="1"/>
    </xf>
    <xf numFmtId="0" fontId="57" fillId="49" borderId="29" xfId="0" applyNumberFormat="1" applyFont="1" applyFill="1" applyBorder="1" applyAlignment="1">
      <alignment horizontal="left" vertical="top" wrapText="1" shrinkToFit="1"/>
    </xf>
    <xf numFmtId="0" fontId="57" fillId="49" borderId="32" xfId="0" applyNumberFormat="1" applyFont="1" applyFill="1" applyBorder="1" applyAlignment="1">
      <alignment horizontal="left" vertical="top" wrapText="1" shrinkToFit="1"/>
    </xf>
    <xf numFmtId="0" fontId="6" fillId="0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4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41" xfId="0" applyNumberFormat="1" applyFont="1" applyFill="1" applyBorder="1" applyAlignment="1" applyProtection="1">
      <alignment horizontal="centerContinuous" vertical="center"/>
      <protection/>
    </xf>
    <xf numFmtId="0" fontId="6" fillId="0" borderId="34" xfId="0" applyNumberFormat="1" applyFont="1" applyFill="1" applyBorder="1" applyAlignment="1" applyProtection="1">
      <alignment horizontal="centerContinuous" vertical="center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/>
      <protection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Alignment="1">
      <alignment/>
    </xf>
    <xf numFmtId="49" fontId="6" fillId="49" borderId="41" xfId="0" applyNumberFormat="1" applyFont="1" applyFill="1" applyBorder="1" applyAlignment="1" applyProtection="1">
      <alignment vertical="center" wrapText="1"/>
      <protection/>
    </xf>
    <xf numFmtId="49" fontId="6" fillId="49" borderId="41" xfId="0" applyNumberFormat="1" applyFont="1" applyFill="1" applyBorder="1" applyAlignment="1" applyProtection="1">
      <alignment vertical="center" wrapText="1"/>
      <protection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1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 applyProtection="1">
      <alignment horizontal="center" vertical="center"/>
      <protection/>
    </xf>
    <xf numFmtId="0" fontId="6" fillId="2" borderId="49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" fontId="6" fillId="0" borderId="38" xfId="0" applyNumberFormat="1" applyFont="1" applyFill="1" applyBorder="1" applyAlignment="1" applyProtection="1">
      <alignment vertical="center" wrapText="1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0" fontId="6" fillId="2" borderId="50" xfId="0" applyNumberFormat="1" applyFont="1" applyFill="1" applyBorder="1" applyAlignment="1" applyProtection="1">
      <alignment horizontal="center" vertical="center"/>
      <protection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right"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Alignment="1">
      <alignment/>
    </xf>
    <xf numFmtId="0" fontId="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21" xfId="0" applyNumberFormat="1" applyFont="1" applyFill="1" applyBorder="1" applyAlignment="1" applyProtection="1">
      <alignment horizontal="center" vertical="center"/>
      <protection/>
    </xf>
    <xf numFmtId="0" fontId="6" fillId="2" borderId="33" xfId="0" applyNumberFormat="1" applyFont="1" applyFill="1" applyBorder="1" applyAlignment="1" applyProtection="1">
      <alignment horizontal="center" vertical="center"/>
      <protection/>
    </xf>
    <xf numFmtId="0" fontId="6" fillId="2" borderId="40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2" borderId="42" xfId="0" applyNumberFormat="1" applyFont="1" applyFill="1" applyBorder="1" applyAlignment="1" applyProtection="1">
      <alignment horizontal="center" vertical="center"/>
      <protection/>
    </xf>
    <xf numFmtId="0" fontId="6" fillId="2" borderId="35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6" fillId="2" borderId="22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1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2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80" fontId="4" fillId="0" borderId="53" xfId="0" applyNumberFormat="1" applyFont="1" applyFill="1" applyBorder="1" applyAlignment="1" applyProtection="1">
      <alignment vertical="center" wrapText="1"/>
      <protection/>
    </xf>
    <xf numFmtId="0" fontId="6" fillId="0" borderId="5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6" fillId="0" borderId="54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53" xfId="0" applyNumberFormat="1" applyFont="1" applyFill="1" applyBorder="1" applyAlignment="1">
      <alignment horizontal="center" vertical="center"/>
    </xf>
    <xf numFmtId="180" fontId="4" fillId="0" borderId="53" xfId="0" applyNumberFormat="1" applyFont="1" applyFill="1" applyBorder="1" applyAlignment="1">
      <alignment vertical="center" wrapText="1"/>
    </xf>
    <xf numFmtId="0" fontId="4" fillId="0" borderId="53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4" fontId="4" fillId="0" borderId="44" xfId="0" applyNumberFormat="1" applyFont="1" applyFill="1" applyBorder="1" applyAlignment="1" applyProtection="1">
      <alignment horizontal="center" vertical="center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54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49" fontId="4" fillId="0" borderId="41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43" xfId="0" applyNumberFormat="1" applyFont="1" applyFill="1" applyBorder="1" applyAlignment="1" applyProtection="1">
      <alignment horizontal="center" vertical="center"/>
      <protection/>
    </xf>
    <xf numFmtId="0" fontId="4" fillId="2" borderId="38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3" fontId="6" fillId="0" borderId="40" xfId="0" applyNumberFormat="1" applyFont="1" applyFill="1" applyBorder="1" applyAlignment="1" applyProtection="1">
      <alignment horizontal="center" vertical="center" wrapText="1"/>
      <protection/>
    </xf>
    <xf numFmtId="183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2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4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90">
    <cellStyle name="Normal" xfId="0"/>
    <cellStyle name="Output 1" xfId="15"/>
    <cellStyle name="Title 1" xfId="16"/>
    <cellStyle name="40% - Accent6 1" xfId="17"/>
    <cellStyle name="60% - Accent3 1" xfId="18"/>
    <cellStyle name="60% - Accent4 1" xfId="19"/>
    <cellStyle name="60% - Accent5 1" xfId="20"/>
    <cellStyle name="60% - Accent6 1" xfId="21"/>
    <cellStyle name="Accent1 1" xfId="22"/>
    <cellStyle name="强调文字颜色 3" xfId="23"/>
    <cellStyle name="40% - 强调文字颜色 2" xfId="24"/>
    <cellStyle name="60% - 强调文字颜色 2" xfId="25"/>
    <cellStyle name="40% - 强调文字颜色 1" xfId="26"/>
    <cellStyle name="强调文字颜色 2" xfId="27"/>
    <cellStyle name="适中" xfId="28"/>
    <cellStyle name="Heading 4 1" xfId="29"/>
    <cellStyle name="强调文字颜色 1" xfId="30"/>
    <cellStyle name="标题 4" xfId="31"/>
    <cellStyle name="Explanatory Text 1" xfId="32"/>
    <cellStyle name="好" xfId="33"/>
    <cellStyle name="标题" xfId="34"/>
    <cellStyle name="60% - 强调文字颜色 3" xfId="35"/>
    <cellStyle name="60% - 强调文字颜色 1" xfId="36"/>
    <cellStyle name="20% - Accent5 1" xfId="37"/>
    <cellStyle name="链接单元格" xfId="38"/>
    <cellStyle name="检查单元格" xfId="39"/>
    <cellStyle name="40% - 强调文字颜色 3" xfId="40"/>
    <cellStyle name="Comma [0]" xfId="41"/>
    <cellStyle name="Followed Hyperlink" xfId="42"/>
    <cellStyle name="计算" xfId="43"/>
    <cellStyle name="20% - 强调文字颜色 4" xfId="44"/>
    <cellStyle name="Warning Text 1" xfId="45"/>
    <cellStyle name="60% - Accent2 1" xfId="46"/>
    <cellStyle name="差" xfId="47"/>
    <cellStyle name="Currency" xfId="48"/>
    <cellStyle name="20% - Accent4 1" xfId="49"/>
    <cellStyle name="20% - 强调文字颜色 3" xfId="50"/>
    <cellStyle name="60% - 强调文字颜色 6" xfId="51"/>
    <cellStyle name="Hyperlink" xfId="52"/>
    <cellStyle name="标题 1" xfId="53"/>
    <cellStyle name="20% - Accent3 1" xfId="54"/>
    <cellStyle name="Calculation 1" xfId="55"/>
    <cellStyle name="输入" xfId="56"/>
    <cellStyle name="60% - 强调文字颜色 5" xfId="57"/>
    <cellStyle name="20% - Accent2 1" xfId="58"/>
    <cellStyle name="Note 1" xfId="59"/>
    <cellStyle name="60% - Accent1 1" xfId="60"/>
    <cellStyle name="20% - 强调文字颜色 2" xfId="61"/>
    <cellStyle name="Accent5 1" xfId="62"/>
    <cellStyle name="Check Cell 1" xfId="63"/>
    <cellStyle name="警告文本" xfId="64"/>
    <cellStyle name="注释" xfId="65"/>
    <cellStyle name="60% - 强调文字颜色 4" xfId="66"/>
    <cellStyle name="Comma" xfId="67"/>
    <cellStyle name="20% - 强调文字颜色 1" xfId="68"/>
    <cellStyle name="Percent" xfId="69"/>
    <cellStyle name="汇总" xfId="70"/>
    <cellStyle name="解释性文本" xfId="71"/>
    <cellStyle name="40% - Accent2 1" xfId="72"/>
    <cellStyle name="标题 3" xfId="73"/>
    <cellStyle name="输出" xfId="74"/>
    <cellStyle name="40% - 强调文字颜色 4" xfId="75"/>
    <cellStyle name="强调文字颜色 5" xfId="76"/>
    <cellStyle name="Heading 3 1" xfId="77"/>
    <cellStyle name="20% - 强调文字颜色 5" xfId="78"/>
    <cellStyle name="Good 1" xfId="79"/>
    <cellStyle name="Currency [0]" xfId="80"/>
    <cellStyle name="40% - 强调文字颜色 5" xfId="81"/>
    <cellStyle name="强调文字颜色 6" xfId="82"/>
    <cellStyle name="Accent2 1" xfId="83"/>
    <cellStyle name="Accent6 1" xfId="84"/>
    <cellStyle name="40% - 强调文字颜色 6" xfId="85"/>
    <cellStyle name="40% - Accent5 1" xfId="86"/>
    <cellStyle name="40% - Accent3 1" xfId="87"/>
    <cellStyle name="20% - Accent6 1" xfId="88"/>
    <cellStyle name="20% - Accent1 1" xfId="89"/>
    <cellStyle name="Heading 2 1" xfId="90"/>
    <cellStyle name="Input 1" xfId="91"/>
    <cellStyle name="Linked Cell 1" xfId="92"/>
    <cellStyle name="40% - Accent4 1" xfId="93"/>
    <cellStyle name="强调文字颜色 4" xfId="94"/>
    <cellStyle name="40% - Accent1 1" xfId="95"/>
    <cellStyle name="Neutral 1" xfId="96"/>
    <cellStyle name="标题 2" xfId="97"/>
    <cellStyle name="Total 1" xfId="98"/>
    <cellStyle name="20% - 强调文字颜色 6" xfId="99"/>
    <cellStyle name="Heading 1 1" xfId="100"/>
    <cellStyle name="Bad 1" xfId="101"/>
    <cellStyle name="Accent4 1" xfId="102"/>
    <cellStyle name="Accent3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C9" sqref="C9"/>
    </sheetView>
  </sheetViews>
  <sheetFormatPr defaultColWidth="9.33203125" defaultRowHeight="11.25"/>
  <cols>
    <col min="1" max="1" width="163.83203125" style="0" customWidth="1"/>
  </cols>
  <sheetData>
    <row r="1" ht="14.25">
      <c r="A1" s="205"/>
    </row>
    <row r="3" ht="63.75" customHeight="1">
      <c r="A3" s="206" t="s">
        <v>0</v>
      </c>
    </row>
    <row r="4" ht="107.25" customHeight="1">
      <c r="A4" s="207" t="s">
        <v>1</v>
      </c>
    </row>
    <row r="5" ht="409.5" customHeight="1" hidden="1">
      <c r="A5" s="208"/>
    </row>
    <row r="6" ht="22.5">
      <c r="A6" s="209"/>
    </row>
    <row r="7" ht="57" customHeight="1">
      <c r="A7" s="209"/>
    </row>
    <row r="8" ht="78" customHeight="1"/>
    <row r="9" ht="82.5" customHeight="1">
      <c r="A9" s="21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17" sqref="D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3"/>
      <c r="B1" s="73"/>
      <c r="C1" s="73"/>
      <c r="D1" s="73"/>
      <c r="E1" s="80"/>
      <c r="F1" s="73"/>
      <c r="G1" s="73"/>
      <c r="H1" s="81" t="s">
        <v>400</v>
      </c>
    </row>
    <row r="2" spans="1:8" ht="25.5" customHeight="1">
      <c r="A2" s="50" t="s">
        <v>401</v>
      </c>
      <c r="B2" s="50"/>
      <c r="C2" s="50"/>
      <c r="D2" s="50"/>
      <c r="E2" s="50"/>
      <c r="F2" s="50"/>
      <c r="G2" s="50"/>
      <c r="H2" s="50"/>
    </row>
    <row r="3" spans="1:8" ht="19.5" customHeight="1">
      <c r="A3" s="62" t="s">
        <v>0</v>
      </c>
      <c r="B3" s="74"/>
      <c r="C3" s="74"/>
      <c r="D3" s="74"/>
      <c r="E3" s="74"/>
      <c r="F3" s="74"/>
      <c r="G3" s="74"/>
      <c r="H3" s="63" t="s">
        <v>5</v>
      </c>
    </row>
    <row r="4" spans="1:8" ht="19.5" customHeight="1">
      <c r="A4" s="75" t="s">
        <v>402</v>
      </c>
      <c r="B4" s="75" t="s">
        <v>403</v>
      </c>
      <c r="C4" s="65" t="s">
        <v>404</v>
      </c>
      <c r="D4" s="65"/>
      <c r="E4" s="70"/>
      <c r="F4" s="70"/>
      <c r="G4" s="70"/>
      <c r="H4" s="65"/>
    </row>
    <row r="5" spans="1:8" ht="19.5" customHeight="1">
      <c r="A5" s="75"/>
      <c r="B5" s="75"/>
      <c r="C5" s="76" t="s">
        <v>58</v>
      </c>
      <c r="D5" s="66" t="s">
        <v>270</v>
      </c>
      <c r="E5" s="90" t="s">
        <v>405</v>
      </c>
      <c r="F5" s="91"/>
      <c r="G5" s="92"/>
      <c r="H5" s="93" t="s">
        <v>275</v>
      </c>
    </row>
    <row r="6" spans="1:8" ht="33.75" customHeight="1">
      <c r="A6" s="68"/>
      <c r="B6" s="68"/>
      <c r="C6" s="77"/>
      <c r="D6" s="69"/>
      <c r="E6" s="85" t="s">
        <v>73</v>
      </c>
      <c r="F6" s="86" t="s">
        <v>406</v>
      </c>
      <c r="G6" s="87" t="s">
        <v>407</v>
      </c>
      <c r="H6" s="88"/>
    </row>
    <row r="7" spans="1:8" ht="19.5" customHeight="1">
      <c r="A7" s="60" t="s">
        <v>38</v>
      </c>
      <c r="B7" s="78" t="s">
        <v>58</v>
      </c>
      <c r="C7" s="72">
        <f aca="true" t="shared" si="0" ref="C7:C17">SUM(D7,F7:H7)</f>
        <v>90</v>
      </c>
      <c r="D7" s="79">
        <v>0</v>
      </c>
      <c r="E7" s="79">
        <f aca="true" t="shared" si="1" ref="E7:E17">SUM(F7:G7)</f>
        <v>66</v>
      </c>
      <c r="F7" s="79">
        <v>0</v>
      </c>
      <c r="G7" s="71">
        <v>66</v>
      </c>
      <c r="H7" s="89">
        <v>24</v>
      </c>
    </row>
    <row r="8" spans="1:8" ht="19.5" customHeight="1">
      <c r="A8" s="60" t="s">
        <v>38</v>
      </c>
      <c r="B8" s="78" t="s">
        <v>81</v>
      </c>
      <c r="C8" s="72">
        <f t="shared" si="0"/>
        <v>35</v>
      </c>
      <c r="D8" s="79">
        <v>0</v>
      </c>
      <c r="E8" s="79">
        <f t="shared" si="1"/>
        <v>15</v>
      </c>
      <c r="F8" s="79">
        <v>0</v>
      </c>
      <c r="G8" s="71">
        <v>15</v>
      </c>
      <c r="H8" s="89">
        <v>20</v>
      </c>
    </row>
    <row r="9" spans="1:8" ht="19.5" customHeight="1">
      <c r="A9" s="60" t="s">
        <v>86</v>
      </c>
      <c r="B9" s="78" t="s">
        <v>82</v>
      </c>
      <c r="C9" s="72">
        <f t="shared" si="0"/>
        <v>35</v>
      </c>
      <c r="D9" s="79">
        <v>0</v>
      </c>
      <c r="E9" s="79">
        <f t="shared" si="1"/>
        <v>15</v>
      </c>
      <c r="F9" s="79">
        <v>0</v>
      </c>
      <c r="G9" s="71">
        <v>15</v>
      </c>
      <c r="H9" s="89">
        <v>20</v>
      </c>
    </row>
    <row r="10" spans="1:8" ht="19.5" customHeight="1">
      <c r="A10" s="60" t="s">
        <v>38</v>
      </c>
      <c r="B10" s="78" t="s">
        <v>106</v>
      </c>
      <c r="C10" s="72">
        <f t="shared" si="0"/>
        <v>1</v>
      </c>
      <c r="D10" s="79">
        <v>0</v>
      </c>
      <c r="E10" s="79">
        <f t="shared" si="1"/>
        <v>0</v>
      </c>
      <c r="F10" s="79">
        <v>0</v>
      </c>
      <c r="G10" s="71">
        <v>0</v>
      </c>
      <c r="H10" s="89">
        <v>1</v>
      </c>
    </row>
    <row r="11" spans="1:8" ht="19.5" customHeight="1">
      <c r="A11" s="60" t="s">
        <v>108</v>
      </c>
      <c r="B11" s="78" t="s">
        <v>107</v>
      </c>
      <c r="C11" s="72">
        <f t="shared" si="0"/>
        <v>1</v>
      </c>
      <c r="D11" s="79">
        <v>0</v>
      </c>
      <c r="E11" s="79">
        <f t="shared" si="1"/>
        <v>0</v>
      </c>
      <c r="F11" s="79">
        <v>0</v>
      </c>
      <c r="G11" s="71">
        <v>0</v>
      </c>
      <c r="H11" s="89">
        <v>1</v>
      </c>
    </row>
    <row r="12" spans="1:8" ht="19.5" customHeight="1">
      <c r="A12" s="60" t="s">
        <v>38</v>
      </c>
      <c r="B12" s="78" t="s">
        <v>117</v>
      </c>
      <c r="C12" s="72">
        <f t="shared" si="0"/>
        <v>46</v>
      </c>
      <c r="D12" s="79">
        <v>0</v>
      </c>
      <c r="E12" s="79">
        <f t="shared" si="1"/>
        <v>44</v>
      </c>
      <c r="F12" s="79">
        <v>0</v>
      </c>
      <c r="G12" s="71">
        <v>44</v>
      </c>
      <c r="H12" s="89">
        <v>2</v>
      </c>
    </row>
    <row r="13" spans="1:8" ht="19.5" customHeight="1">
      <c r="A13" s="60" t="s">
        <v>119</v>
      </c>
      <c r="B13" s="78" t="s">
        <v>118</v>
      </c>
      <c r="C13" s="72">
        <f t="shared" si="0"/>
        <v>19</v>
      </c>
      <c r="D13" s="79">
        <v>0</v>
      </c>
      <c r="E13" s="79">
        <f t="shared" si="1"/>
        <v>17</v>
      </c>
      <c r="F13" s="79">
        <v>0</v>
      </c>
      <c r="G13" s="71">
        <v>17</v>
      </c>
      <c r="H13" s="89">
        <v>2</v>
      </c>
    </row>
    <row r="14" spans="1:8" ht="19.5" customHeight="1">
      <c r="A14" s="60" t="s">
        <v>133</v>
      </c>
      <c r="B14" s="78" t="s">
        <v>132</v>
      </c>
      <c r="C14" s="72">
        <f t="shared" si="0"/>
        <v>8</v>
      </c>
      <c r="D14" s="79">
        <v>0</v>
      </c>
      <c r="E14" s="79">
        <f t="shared" si="1"/>
        <v>8</v>
      </c>
      <c r="F14" s="79">
        <v>0</v>
      </c>
      <c r="G14" s="71">
        <v>8</v>
      </c>
      <c r="H14" s="89">
        <v>0</v>
      </c>
    </row>
    <row r="15" spans="1:8" ht="19.5" customHeight="1">
      <c r="A15" s="60" t="s">
        <v>135</v>
      </c>
      <c r="B15" s="78" t="s">
        <v>134</v>
      </c>
      <c r="C15" s="72">
        <f t="shared" si="0"/>
        <v>19</v>
      </c>
      <c r="D15" s="79">
        <v>0</v>
      </c>
      <c r="E15" s="79">
        <f t="shared" si="1"/>
        <v>19</v>
      </c>
      <c r="F15" s="79">
        <v>0</v>
      </c>
      <c r="G15" s="71">
        <v>19</v>
      </c>
      <c r="H15" s="89">
        <v>0</v>
      </c>
    </row>
    <row r="16" spans="1:8" ht="19.5" customHeight="1">
      <c r="A16" s="60" t="s">
        <v>38</v>
      </c>
      <c r="B16" s="78" t="s">
        <v>137</v>
      </c>
      <c r="C16" s="72">
        <f t="shared" si="0"/>
        <v>8</v>
      </c>
      <c r="D16" s="79">
        <v>0</v>
      </c>
      <c r="E16" s="79">
        <f t="shared" si="1"/>
        <v>7</v>
      </c>
      <c r="F16" s="79">
        <v>0</v>
      </c>
      <c r="G16" s="71">
        <v>7</v>
      </c>
      <c r="H16" s="89">
        <v>1</v>
      </c>
    </row>
    <row r="17" spans="1:8" ht="19.5" customHeight="1">
      <c r="A17" s="60" t="s">
        <v>139</v>
      </c>
      <c r="B17" s="78" t="s">
        <v>138</v>
      </c>
      <c r="C17" s="72">
        <f t="shared" si="0"/>
        <v>8</v>
      </c>
      <c r="D17" s="79">
        <v>0</v>
      </c>
      <c r="E17" s="79">
        <f t="shared" si="1"/>
        <v>7</v>
      </c>
      <c r="F17" s="79">
        <v>0</v>
      </c>
      <c r="G17" s="71">
        <v>7</v>
      </c>
      <c r="H17" s="89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61" t="s">
        <v>408</v>
      </c>
    </row>
    <row r="2" spans="1:8" ht="19.5" customHeight="1">
      <c r="A2" s="50" t="s">
        <v>409</v>
      </c>
      <c r="B2" s="50"/>
      <c r="C2" s="50"/>
      <c r="D2" s="50"/>
      <c r="E2" s="50"/>
      <c r="F2" s="50"/>
      <c r="G2" s="50"/>
      <c r="H2" s="50"/>
    </row>
    <row r="3" spans="1:8" ht="19.5" customHeight="1">
      <c r="A3" s="51" t="s">
        <v>38</v>
      </c>
      <c r="B3" s="51"/>
      <c r="C3" s="51"/>
      <c r="D3" s="51"/>
      <c r="E3" s="51"/>
      <c r="F3" s="62"/>
      <c r="G3" s="62"/>
      <c r="H3" s="63" t="s">
        <v>5</v>
      </c>
    </row>
    <row r="4" spans="1:8" ht="19.5" customHeight="1">
      <c r="A4" s="52" t="s">
        <v>57</v>
      </c>
      <c r="B4" s="53"/>
      <c r="C4" s="53"/>
      <c r="D4" s="53"/>
      <c r="E4" s="54"/>
      <c r="F4" s="64" t="s">
        <v>410</v>
      </c>
      <c r="G4" s="65"/>
      <c r="H4" s="65"/>
    </row>
    <row r="5" spans="1:8" ht="19.5" customHeight="1">
      <c r="A5" s="52" t="s">
        <v>68</v>
      </c>
      <c r="B5" s="53"/>
      <c r="C5" s="54"/>
      <c r="D5" s="55" t="s">
        <v>69</v>
      </c>
      <c r="E5" s="66" t="s">
        <v>147</v>
      </c>
      <c r="F5" s="67" t="s">
        <v>58</v>
      </c>
      <c r="G5" s="67" t="s">
        <v>143</v>
      </c>
      <c r="H5" s="65" t="s">
        <v>144</v>
      </c>
    </row>
    <row r="6" spans="1:8" ht="19.5" customHeight="1">
      <c r="A6" s="56" t="s">
        <v>78</v>
      </c>
      <c r="B6" s="57" t="s">
        <v>79</v>
      </c>
      <c r="C6" s="58" t="s">
        <v>80</v>
      </c>
      <c r="D6" s="59"/>
      <c r="E6" s="68"/>
      <c r="F6" s="69"/>
      <c r="G6" s="69"/>
      <c r="H6" s="70"/>
    </row>
    <row r="7" spans="1:8" ht="19.5" customHeight="1">
      <c r="A7" s="60" t="s">
        <v>38</v>
      </c>
      <c r="B7" s="60" t="s">
        <v>38</v>
      </c>
      <c r="C7" s="60" t="s">
        <v>38</v>
      </c>
      <c r="D7" s="60" t="s">
        <v>38</v>
      </c>
      <c r="E7" s="60" t="s">
        <v>38</v>
      </c>
      <c r="F7" s="71">
        <f aca="true" t="shared" si="0" ref="F7:F16">SUM(G7:H7)</f>
        <v>0</v>
      </c>
      <c r="G7" s="72" t="s">
        <v>38</v>
      </c>
      <c r="H7" s="71" t="s">
        <v>38</v>
      </c>
    </row>
    <row r="8" spans="1:8" ht="19.5" customHeight="1">
      <c r="A8" s="60" t="s">
        <v>38</v>
      </c>
      <c r="B8" s="60" t="s">
        <v>38</v>
      </c>
      <c r="C8" s="60" t="s">
        <v>38</v>
      </c>
      <c r="D8" s="60" t="s">
        <v>38</v>
      </c>
      <c r="E8" s="60" t="s">
        <v>38</v>
      </c>
      <c r="F8" s="71">
        <f t="shared" si="0"/>
        <v>0</v>
      </c>
      <c r="G8" s="72" t="s">
        <v>38</v>
      </c>
      <c r="H8" s="71" t="s">
        <v>38</v>
      </c>
    </row>
    <row r="9" spans="1:8" ht="19.5" customHeight="1">
      <c r="A9" s="60" t="s">
        <v>38</v>
      </c>
      <c r="B9" s="60" t="s">
        <v>38</v>
      </c>
      <c r="C9" s="60" t="s">
        <v>38</v>
      </c>
      <c r="D9" s="60" t="s">
        <v>38</v>
      </c>
      <c r="E9" s="60" t="s">
        <v>38</v>
      </c>
      <c r="F9" s="71">
        <f t="shared" si="0"/>
        <v>0</v>
      </c>
      <c r="G9" s="72" t="s">
        <v>38</v>
      </c>
      <c r="H9" s="71" t="s">
        <v>38</v>
      </c>
    </row>
    <row r="10" spans="1:8" ht="19.5" customHeight="1">
      <c r="A10" s="60" t="s">
        <v>38</v>
      </c>
      <c r="B10" s="60" t="s">
        <v>38</v>
      </c>
      <c r="C10" s="60" t="s">
        <v>38</v>
      </c>
      <c r="D10" s="60" t="s">
        <v>38</v>
      </c>
      <c r="E10" s="60" t="s">
        <v>38</v>
      </c>
      <c r="F10" s="71">
        <f t="shared" si="0"/>
        <v>0</v>
      </c>
      <c r="G10" s="72" t="s">
        <v>38</v>
      </c>
      <c r="H10" s="71" t="s">
        <v>38</v>
      </c>
    </row>
    <row r="11" spans="1:8" ht="19.5" customHeight="1">
      <c r="A11" s="60" t="s">
        <v>38</v>
      </c>
      <c r="B11" s="60" t="s">
        <v>38</v>
      </c>
      <c r="C11" s="60" t="s">
        <v>38</v>
      </c>
      <c r="D11" s="60" t="s">
        <v>38</v>
      </c>
      <c r="E11" s="60" t="s">
        <v>38</v>
      </c>
      <c r="F11" s="71">
        <f t="shared" si="0"/>
        <v>0</v>
      </c>
      <c r="G11" s="72" t="s">
        <v>38</v>
      </c>
      <c r="H11" s="71" t="s">
        <v>38</v>
      </c>
    </row>
    <row r="12" spans="1:8" ht="19.5" customHeight="1">
      <c r="A12" s="60" t="s">
        <v>38</v>
      </c>
      <c r="B12" s="60" t="s">
        <v>38</v>
      </c>
      <c r="C12" s="60" t="s">
        <v>38</v>
      </c>
      <c r="D12" s="60" t="s">
        <v>38</v>
      </c>
      <c r="E12" s="60" t="s">
        <v>38</v>
      </c>
      <c r="F12" s="71">
        <f t="shared" si="0"/>
        <v>0</v>
      </c>
      <c r="G12" s="72" t="s">
        <v>38</v>
      </c>
      <c r="H12" s="71" t="s">
        <v>38</v>
      </c>
    </row>
    <row r="13" spans="1:8" ht="19.5" customHeight="1">
      <c r="A13" s="60" t="s">
        <v>38</v>
      </c>
      <c r="B13" s="60" t="s">
        <v>38</v>
      </c>
      <c r="C13" s="60" t="s">
        <v>38</v>
      </c>
      <c r="D13" s="60" t="s">
        <v>38</v>
      </c>
      <c r="E13" s="60" t="s">
        <v>38</v>
      </c>
      <c r="F13" s="71">
        <f t="shared" si="0"/>
        <v>0</v>
      </c>
      <c r="G13" s="72" t="s">
        <v>38</v>
      </c>
      <c r="H13" s="71" t="s">
        <v>38</v>
      </c>
    </row>
    <row r="14" spans="1:8" ht="19.5" customHeight="1">
      <c r="A14" s="60" t="s">
        <v>38</v>
      </c>
      <c r="B14" s="60" t="s">
        <v>38</v>
      </c>
      <c r="C14" s="60" t="s">
        <v>38</v>
      </c>
      <c r="D14" s="60" t="s">
        <v>38</v>
      </c>
      <c r="E14" s="60" t="s">
        <v>38</v>
      </c>
      <c r="F14" s="71">
        <f t="shared" si="0"/>
        <v>0</v>
      </c>
      <c r="G14" s="72" t="s">
        <v>38</v>
      </c>
      <c r="H14" s="71" t="s">
        <v>38</v>
      </c>
    </row>
    <row r="15" spans="1:8" ht="19.5" customHeight="1">
      <c r="A15" s="60" t="s">
        <v>38</v>
      </c>
      <c r="B15" s="60" t="s">
        <v>38</v>
      </c>
      <c r="C15" s="60" t="s">
        <v>38</v>
      </c>
      <c r="D15" s="60" t="s">
        <v>38</v>
      </c>
      <c r="E15" s="60" t="s">
        <v>38</v>
      </c>
      <c r="F15" s="71">
        <f t="shared" si="0"/>
        <v>0</v>
      </c>
      <c r="G15" s="72" t="s">
        <v>38</v>
      </c>
      <c r="H15" s="71" t="s">
        <v>38</v>
      </c>
    </row>
    <row r="16" spans="1:8" ht="19.5" customHeight="1">
      <c r="A16" s="60" t="s">
        <v>38</v>
      </c>
      <c r="B16" s="60" t="s">
        <v>38</v>
      </c>
      <c r="C16" s="60" t="s">
        <v>38</v>
      </c>
      <c r="D16" s="60" t="s">
        <v>38</v>
      </c>
      <c r="E16" s="60" t="s">
        <v>38</v>
      </c>
      <c r="F16" s="71">
        <f t="shared" si="0"/>
        <v>0</v>
      </c>
      <c r="G16" s="72" t="s">
        <v>38</v>
      </c>
      <c r="H16" s="71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:IV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3"/>
      <c r="B1" s="73"/>
      <c r="C1" s="73"/>
      <c r="D1" s="73"/>
      <c r="E1" s="80"/>
      <c r="F1" s="73"/>
      <c r="G1" s="73"/>
      <c r="H1" s="81" t="s">
        <v>411</v>
      </c>
    </row>
    <row r="2" spans="1:8" ht="25.5" customHeight="1">
      <c r="A2" s="50" t="s">
        <v>412</v>
      </c>
      <c r="B2" s="50"/>
      <c r="C2" s="50"/>
      <c r="D2" s="50"/>
      <c r="E2" s="50"/>
      <c r="F2" s="50"/>
      <c r="G2" s="50"/>
      <c r="H2" s="50"/>
    </row>
    <row r="3" spans="1:8" ht="19.5" customHeight="1">
      <c r="A3" s="62" t="s">
        <v>0</v>
      </c>
      <c r="B3" s="74"/>
      <c r="C3" s="74"/>
      <c r="D3" s="74"/>
      <c r="E3" s="74"/>
      <c r="F3" s="74"/>
      <c r="G3" s="74"/>
      <c r="H3" s="63" t="s">
        <v>5</v>
      </c>
    </row>
    <row r="4" spans="1:8" ht="19.5" customHeight="1">
      <c r="A4" s="75" t="s">
        <v>402</v>
      </c>
      <c r="B4" s="75" t="s">
        <v>403</v>
      </c>
      <c r="C4" s="65" t="s">
        <v>404</v>
      </c>
      <c r="D4" s="65"/>
      <c r="E4" s="65"/>
      <c r="F4" s="65"/>
      <c r="G4" s="65"/>
      <c r="H4" s="65"/>
    </row>
    <row r="5" spans="1:8" ht="19.5" customHeight="1">
      <c r="A5" s="75"/>
      <c r="B5" s="75"/>
      <c r="C5" s="76" t="s">
        <v>58</v>
      </c>
      <c r="D5" s="66" t="s">
        <v>270</v>
      </c>
      <c r="E5" s="82" t="s">
        <v>405</v>
      </c>
      <c r="F5" s="83"/>
      <c r="G5" s="83"/>
      <c r="H5" s="84" t="s">
        <v>275</v>
      </c>
    </row>
    <row r="6" spans="1:8" ht="33.75" customHeight="1">
      <c r="A6" s="68"/>
      <c r="B6" s="68"/>
      <c r="C6" s="77"/>
      <c r="D6" s="69"/>
      <c r="E6" s="85" t="s">
        <v>73</v>
      </c>
      <c r="F6" s="86" t="s">
        <v>406</v>
      </c>
      <c r="G6" s="87" t="s">
        <v>407</v>
      </c>
      <c r="H6" s="88"/>
    </row>
    <row r="7" spans="1:8" ht="19.5" customHeight="1">
      <c r="A7" s="60" t="s">
        <v>38</v>
      </c>
      <c r="B7" s="78" t="s">
        <v>38</v>
      </c>
      <c r="C7" s="72">
        <f aca="true" t="shared" si="0" ref="C7:C16">SUM(D7,F7:H7)</f>
        <v>0</v>
      </c>
      <c r="D7" s="79" t="s">
        <v>38</v>
      </c>
      <c r="E7" s="79">
        <f aca="true" t="shared" si="1" ref="E7:E16">SUM(F7:G7)</f>
        <v>0</v>
      </c>
      <c r="F7" s="79" t="s">
        <v>38</v>
      </c>
      <c r="G7" s="71" t="s">
        <v>38</v>
      </c>
      <c r="H7" s="89" t="s">
        <v>38</v>
      </c>
    </row>
    <row r="8" spans="1:8" ht="19.5" customHeight="1">
      <c r="A8" s="60" t="s">
        <v>38</v>
      </c>
      <c r="B8" s="78" t="s">
        <v>38</v>
      </c>
      <c r="C8" s="72">
        <f t="shared" si="0"/>
        <v>0</v>
      </c>
      <c r="D8" s="79" t="s">
        <v>38</v>
      </c>
      <c r="E8" s="79">
        <f t="shared" si="1"/>
        <v>0</v>
      </c>
      <c r="F8" s="79" t="s">
        <v>38</v>
      </c>
      <c r="G8" s="71" t="s">
        <v>38</v>
      </c>
      <c r="H8" s="89" t="s">
        <v>38</v>
      </c>
    </row>
    <row r="9" spans="1:8" ht="19.5" customHeight="1">
      <c r="A9" s="60" t="s">
        <v>38</v>
      </c>
      <c r="B9" s="78" t="s">
        <v>38</v>
      </c>
      <c r="C9" s="72">
        <f t="shared" si="0"/>
        <v>0</v>
      </c>
      <c r="D9" s="79" t="s">
        <v>38</v>
      </c>
      <c r="E9" s="79">
        <f t="shared" si="1"/>
        <v>0</v>
      </c>
      <c r="F9" s="79" t="s">
        <v>38</v>
      </c>
      <c r="G9" s="71" t="s">
        <v>38</v>
      </c>
      <c r="H9" s="89" t="s">
        <v>38</v>
      </c>
    </row>
    <row r="10" spans="1:8" ht="19.5" customHeight="1">
      <c r="A10" s="60" t="s">
        <v>38</v>
      </c>
      <c r="B10" s="78" t="s">
        <v>38</v>
      </c>
      <c r="C10" s="72">
        <f t="shared" si="0"/>
        <v>0</v>
      </c>
      <c r="D10" s="79" t="s">
        <v>38</v>
      </c>
      <c r="E10" s="79">
        <f t="shared" si="1"/>
        <v>0</v>
      </c>
      <c r="F10" s="79" t="s">
        <v>38</v>
      </c>
      <c r="G10" s="71" t="s">
        <v>38</v>
      </c>
      <c r="H10" s="89" t="s">
        <v>38</v>
      </c>
    </row>
    <row r="11" spans="1:8" ht="19.5" customHeight="1">
      <c r="A11" s="60" t="s">
        <v>38</v>
      </c>
      <c r="B11" s="78" t="s">
        <v>38</v>
      </c>
      <c r="C11" s="72">
        <f t="shared" si="0"/>
        <v>0</v>
      </c>
      <c r="D11" s="79" t="s">
        <v>38</v>
      </c>
      <c r="E11" s="79">
        <f t="shared" si="1"/>
        <v>0</v>
      </c>
      <c r="F11" s="79" t="s">
        <v>38</v>
      </c>
      <c r="G11" s="71" t="s">
        <v>38</v>
      </c>
      <c r="H11" s="89" t="s">
        <v>38</v>
      </c>
    </row>
    <row r="12" spans="1:8" ht="19.5" customHeight="1">
      <c r="A12" s="60" t="s">
        <v>38</v>
      </c>
      <c r="B12" s="78" t="s">
        <v>38</v>
      </c>
      <c r="C12" s="72">
        <f t="shared" si="0"/>
        <v>0</v>
      </c>
      <c r="D12" s="79" t="s">
        <v>38</v>
      </c>
      <c r="E12" s="79">
        <f t="shared" si="1"/>
        <v>0</v>
      </c>
      <c r="F12" s="79" t="s">
        <v>38</v>
      </c>
      <c r="G12" s="71" t="s">
        <v>38</v>
      </c>
      <c r="H12" s="89" t="s">
        <v>38</v>
      </c>
    </row>
    <row r="13" spans="1:8" ht="19.5" customHeight="1">
      <c r="A13" s="60" t="s">
        <v>38</v>
      </c>
      <c r="B13" s="78" t="s">
        <v>38</v>
      </c>
      <c r="C13" s="72">
        <f t="shared" si="0"/>
        <v>0</v>
      </c>
      <c r="D13" s="79" t="s">
        <v>38</v>
      </c>
      <c r="E13" s="79">
        <f t="shared" si="1"/>
        <v>0</v>
      </c>
      <c r="F13" s="79" t="s">
        <v>38</v>
      </c>
      <c r="G13" s="71" t="s">
        <v>38</v>
      </c>
      <c r="H13" s="89" t="s">
        <v>38</v>
      </c>
    </row>
    <row r="14" spans="1:8" ht="19.5" customHeight="1">
      <c r="A14" s="60" t="s">
        <v>38</v>
      </c>
      <c r="B14" s="78" t="s">
        <v>38</v>
      </c>
      <c r="C14" s="72">
        <f t="shared" si="0"/>
        <v>0</v>
      </c>
      <c r="D14" s="79" t="s">
        <v>38</v>
      </c>
      <c r="E14" s="79">
        <f t="shared" si="1"/>
        <v>0</v>
      </c>
      <c r="F14" s="79" t="s">
        <v>38</v>
      </c>
      <c r="G14" s="71" t="s">
        <v>38</v>
      </c>
      <c r="H14" s="89" t="s">
        <v>38</v>
      </c>
    </row>
    <row r="15" spans="1:8" ht="19.5" customHeight="1">
      <c r="A15" s="60" t="s">
        <v>38</v>
      </c>
      <c r="B15" s="78" t="s">
        <v>38</v>
      </c>
      <c r="C15" s="72">
        <f t="shared" si="0"/>
        <v>0</v>
      </c>
      <c r="D15" s="79" t="s">
        <v>38</v>
      </c>
      <c r="E15" s="79">
        <f t="shared" si="1"/>
        <v>0</v>
      </c>
      <c r="F15" s="79" t="s">
        <v>38</v>
      </c>
      <c r="G15" s="71" t="s">
        <v>38</v>
      </c>
      <c r="H15" s="89" t="s">
        <v>38</v>
      </c>
    </row>
    <row r="16" spans="1:8" ht="19.5" customHeight="1">
      <c r="A16" s="60" t="s">
        <v>38</v>
      </c>
      <c r="B16" s="78" t="s">
        <v>38</v>
      </c>
      <c r="C16" s="72">
        <f t="shared" si="0"/>
        <v>0</v>
      </c>
      <c r="D16" s="79" t="s">
        <v>38</v>
      </c>
      <c r="E16" s="79">
        <f t="shared" si="1"/>
        <v>0</v>
      </c>
      <c r="F16" s="79" t="s">
        <v>38</v>
      </c>
      <c r="G16" s="71" t="s">
        <v>38</v>
      </c>
      <c r="H16" s="89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61" t="s">
        <v>413</v>
      </c>
    </row>
    <row r="2" spans="1:8" ht="19.5" customHeight="1">
      <c r="A2" s="50" t="s">
        <v>414</v>
      </c>
      <c r="B2" s="50"/>
      <c r="C2" s="50"/>
      <c r="D2" s="50"/>
      <c r="E2" s="50"/>
      <c r="F2" s="50"/>
      <c r="G2" s="50"/>
      <c r="H2" s="50"/>
    </row>
    <row r="3" spans="1:8" ht="19.5" customHeight="1">
      <c r="A3" s="51" t="s">
        <v>38</v>
      </c>
      <c r="B3" s="51"/>
      <c r="C3" s="51"/>
      <c r="D3" s="51"/>
      <c r="E3" s="51"/>
      <c r="F3" s="62"/>
      <c r="G3" s="62"/>
      <c r="H3" s="63" t="s">
        <v>5</v>
      </c>
    </row>
    <row r="4" spans="1:8" ht="19.5" customHeight="1">
      <c r="A4" s="52" t="s">
        <v>57</v>
      </c>
      <c r="B4" s="53"/>
      <c r="C4" s="53"/>
      <c r="D4" s="53"/>
      <c r="E4" s="54"/>
      <c r="F4" s="64" t="s">
        <v>415</v>
      </c>
      <c r="G4" s="65"/>
      <c r="H4" s="65"/>
    </row>
    <row r="5" spans="1:8" ht="19.5" customHeight="1">
      <c r="A5" s="52" t="s">
        <v>68</v>
      </c>
      <c r="B5" s="53"/>
      <c r="C5" s="54"/>
      <c r="D5" s="55" t="s">
        <v>69</v>
      </c>
      <c r="E5" s="66" t="s">
        <v>147</v>
      </c>
      <c r="F5" s="67" t="s">
        <v>58</v>
      </c>
      <c r="G5" s="67" t="s">
        <v>143</v>
      </c>
      <c r="H5" s="65" t="s">
        <v>144</v>
      </c>
    </row>
    <row r="6" spans="1:8" ht="19.5" customHeight="1">
      <c r="A6" s="56" t="s">
        <v>78</v>
      </c>
      <c r="B6" s="57" t="s">
        <v>79</v>
      </c>
      <c r="C6" s="58" t="s">
        <v>80</v>
      </c>
      <c r="D6" s="59"/>
      <c r="E6" s="68"/>
      <c r="F6" s="69"/>
      <c r="G6" s="69"/>
      <c r="H6" s="70"/>
    </row>
    <row r="7" spans="1:8" ht="19.5" customHeight="1">
      <c r="A7" s="60" t="s">
        <v>38</v>
      </c>
      <c r="B7" s="60" t="s">
        <v>38</v>
      </c>
      <c r="C7" s="60" t="s">
        <v>38</v>
      </c>
      <c r="D7" s="60" t="s">
        <v>38</v>
      </c>
      <c r="E7" s="60" t="s">
        <v>38</v>
      </c>
      <c r="F7" s="71">
        <f aca="true" t="shared" si="0" ref="F7:F16">SUM(G7:H7)</f>
        <v>0</v>
      </c>
      <c r="G7" s="72" t="s">
        <v>38</v>
      </c>
      <c r="H7" s="71" t="s">
        <v>38</v>
      </c>
    </row>
    <row r="8" spans="1:8" ht="19.5" customHeight="1">
      <c r="A8" s="60" t="s">
        <v>38</v>
      </c>
      <c r="B8" s="60" t="s">
        <v>38</v>
      </c>
      <c r="C8" s="60" t="s">
        <v>38</v>
      </c>
      <c r="D8" s="60" t="s">
        <v>38</v>
      </c>
      <c r="E8" s="60" t="s">
        <v>38</v>
      </c>
      <c r="F8" s="71">
        <f t="shared" si="0"/>
        <v>0</v>
      </c>
      <c r="G8" s="72" t="s">
        <v>38</v>
      </c>
      <c r="H8" s="71" t="s">
        <v>38</v>
      </c>
    </row>
    <row r="9" spans="1:8" ht="19.5" customHeight="1">
      <c r="A9" s="60" t="s">
        <v>38</v>
      </c>
      <c r="B9" s="60" t="s">
        <v>38</v>
      </c>
      <c r="C9" s="60" t="s">
        <v>38</v>
      </c>
      <c r="D9" s="60" t="s">
        <v>38</v>
      </c>
      <c r="E9" s="60" t="s">
        <v>38</v>
      </c>
      <c r="F9" s="71">
        <f t="shared" si="0"/>
        <v>0</v>
      </c>
      <c r="G9" s="72" t="s">
        <v>38</v>
      </c>
      <c r="H9" s="71" t="s">
        <v>38</v>
      </c>
    </row>
    <row r="10" spans="1:8" ht="19.5" customHeight="1">
      <c r="A10" s="60" t="s">
        <v>38</v>
      </c>
      <c r="B10" s="60" t="s">
        <v>38</v>
      </c>
      <c r="C10" s="60" t="s">
        <v>38</v>
      </c>
      <c r="D10" s="60" t="s">
        <v>38</v>
      </c>
      <c r="E10" s="60" t="s">
        <v>38</v>
      </c>
      <c r="F10" s="71">
        <f t="shared" si="0"/>
        <v>0</v>
      </c>
      <c r="G10" s="72" t="s">
        <v>38</v>
      </c>
      <c r="H10" s="71" t="s">
        <v>38</v>
      </c>
    </row>
    <row r="11" spans="1:8" ht="19.5" customHeight="1">
      <c r="A11" s="60" t="s">
        <v>38</v>
      </c>
      <c r="B11" s="60" t="s">
        <v>38</v>
      </c>
      <c r="C11" s="60" t="s">
        <v>38</v>
      </c>
      <c r="D11" s="60" t="s">
        <v>38</v>
      </c>
      <c r="E11" s="60" t="s">
        <v>38</v>
      </c>
      <c r="F11" s="71">
        <f t="shared" si="0"/>
        <v>0</v>
      </c>
      <c r="G11" s="72" t="s">
        <v>38</v>
      </c>
      <c r="H11" s="71" t="s">
        <v>38</v>
      </c>
    </row>
    <row r="12" spans="1:8" ht="19.5" customHeight="1">
      <c r="A12" s="60" t="s">
        <v>38</v>
      </c>
      <c r="B12" s="60" t="s">
        <v>38</v>
      </c>
      <c r="C12" s="60" t="s">
        <v>38</v>
      </c>
      <c r="D12" s="60" t="s">
        <v>38</v>
      </c>
      <c r="E12" s="60" t="s">
        <v>38</v>
      </c>
      <c r="F12" s="71">
        <f t="shared" si="0"/>
        <v>0</v>
      </c>
      <c r="G12" s="72" t="s">
        <v>38</v>
      </c>
      <c r="H12" s="71" t="s">
        <v>38</v>
      </c>
    </row>
    <row r="13" spans="1:8" ht="19.5" customHeight="1">
      <c r="A13" s="60" t="s">
        <v>38</v>
      </c>
      <c r="B13" s="60" t="s">
        <v>38</v>
      </c>
      <c r="C13" s="60" t="s">
        <v>38</v>
      </c>
      <c r="D13" s="60" t="s">
        <v>38</v>
      </c>
      <c r="E13" s="60" t="s">
        <v>38</v>
      </c>
      <c r="F13" s="71">
        <f t="shared" si="0"/>
        <v>0</v>
      </c>
      <c r="G13" s="72" t="s">
        <v>38</v>
      </c>
      <c r="H13" s="71" t="s">
        <v>38</v>
      </c>
    </row>
    <row r="14" spans="1:8" ht="19.5" customHeight="1">
      <c r="A14" s="60" t="s">
        <v>38</v>
      </c>
      <c r="B14" s="60" t="s">
        <v>38</v>
      </c>
      <c r="C14" s="60" t="s">
        <v>38</v>
      </c>
      <c r="D14" s="60" t="s">
        <v>38</v>
      </c>
      <c r="E14" s="60" t="s">
        <v>38</v>
      </c>
      <c r="F14" s="71">
        <f t="shared" si="0"/>
        <v>0</v>
      </c>
      <c r="G14" s="72" t="s">
        <v>38</v>
      </c>
      <c r="H14" s="71" t="s">
        <v>38</v>
      </c>
    </row>
    <row r="15" spans="1:8" ht="19.5" customHeight="1">
      <c r="A15" s="60" t="s">
        <v>38</v>
      </c>
      <c r="B15" s="60" t="s">
        <v>38</v>
      </c>
      <c r="C15" s="60" t="s">
        <v>38</v>
      </c>
      <c r="D15" s="60" t="s">
        <v>38</v>
      </c>
      <c r="E15" s="60" t="s">
        <v>38</v>
      </c>
      <c r="F15" s="71">
        <f t="shared" si="0"/>
        <v>0</v>
      </c>
      <c r="G15" s="72" t="s">
        <v>38</v>
      </c>
      <c r="H15" s="71" t="s">
        <v>38</v>
      </c>
    </row>
    <row r="16" spans="1:8" ht="19.5" customHeight="1">
      <c r="A16" s="60" t="s">
        <v>38</v>
      </c>
      <c r="B16" s="60" t="s">
        <v>38</v>
      </c>
      <c r="C16" s="60" t="s">
        <v>38</v>
      </c>
      <c r="D16" s="60" t="s">
        <v>38</v>
      </c>
      <c r="E16" s="60" t="s">
        <v>38</v>
      </c>
      <c r="F16" s="71">
        <f t="shared" si="0"/>
        <v>0</v>
      </c>
      <c r="G16" s="72" t="s">
        <v>38</v>
      </c>
      <c r="H16" s="71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1"/>
  <sheetViews>
    <sheetView zoomScale="150" zoomScaleNormal="150" workbookViewId="0" topLeftCell="A17">
      <selection activeCell="G62" sqref="G62:G66"/>
    </sheetView>
  </sheetViews>
  <sheetFormatPr defaultColWidth="9.33203125" defaultRowHeight="11.25"/>
  <cols>
    <col min="1" max="6" width="9.33203125" style="1" customWidth="1"/>
    <col min="7" max="7" width="22.33203125" style="1" customWidth="1"/>
    <col min="8" max="8" width="20" style="1" customWidth="1"/>
    <col min="9" max="9" width="9.33203125" style="1" customWidth="1"/>
    <col min="10" max="10" width="16.33203125" style="1" customWidth="1"/>
    <col min="11" max="16384" width="9.33203125" style="1" customWidth="1"/>
  </cols>
  <sheetData>
    <row r="1" spans="1:13" ht="23.25" customHeight="1">
      <c r="A1" s="2" t="s">
        <v>416</v>
      </c>
      <c r="B1" s="2" t="s">
        <v>416</v>
      </c>
      <c r="C1" s="2" t="s">
        <v>416</v>
      </c>
      <c r="D1" s="2" t="s">
        <v>416</v>
      </c>
      <c r="E1" s="2" t="s">
        <v>416</v>
      </c>
      <c r="F1" s="2" t="s">
        <v>416</v>
      </c>
      <c r="G1" s="2" t="s">
        <v>416</v>
      </c>
      <c r="H1" s="2" t="s">
        <v>416</v>
      </c>
      <c r="I1" s="2" t="s">
        <v>416</v>
      </c>
      <c r="J1" s="2" t="s">
        <v>416</v>
      </c>
      <c r="K1" s="2" t="s">
        <v>416</v>
      </c>
      <c r="L1" s="2" t="s">
        <v>416</v>
      </c>
      <c r="M1" s="2" t="s">
        <v>416</v>
      </c>
    </row>
    <row r="2" spans="1:13" ht="14.25">
      <c r="A2" s="3"/>
      <c r="B2" s="4" t="s">
        <v>5</v>
      </c>
      <c r="C2" s="4" t="s">
        <v>5</v>
      </c>
      <c r="D2" s="4" t="s">
        <v>5</v>
      </c>
      <c r="E2" s="4" t="s">
        <v>5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5</v>
      </c>
      <c r="K2" s="4" t="s">
        <v>5</v>
      </c>
      <c r="L2" s="4" t="s">
        <v>5</v>
      </c>
      <c r="M2" s="4" t="s">
        <v>5</v>
      </c>
    </row>
    <row r="3" spans="1:13" ht="12">
      <c r="A3" s="5" t="s">
        <v>417</v>
      </c>
      <c r="B3" s="5" t="s">
        <v>417</v>
      </c>
      <c r="C3" s="5" t="s">
        <v>417</v>
      </c>
      <c r="D3" s="5" t="s">
        <v>418</v>
      </c>
      <c r="E3" s="5" t="s">
        <v>418</v>
      </c>
      <c r="F3" s="5" t="s">
        <v>418</v>
      </c>
      <c r="G3" s="5" t="s">
        <v>419</v>
      </c>
      <c r="H3" s="5" t="s">
        <v>420</v>
      </c>
      <c r="I3" s="5" t="s">
        <v>420</v>
      </c>
      <c r="J3" s="5" t="s">
        <v>420</v>
      </c>
      <c r="K3" s="5" t="s">
        <v>420</v>
      </c>
      <c r="L3" s="5" t="s">
        <v>420</v>
      </c>
      <c r="M3" s="5" t="s">
        <v>420</v>
      </c>
    </row>
    <row r="4" spans="1:13" ht="12">
      <c r="A4" s="5" t="s">
        <v>417</v>
      </c>
      <c r="B4" s="5" t="s">
        <v>417</v>
      </c>
      <c r="C4" s="5" t="s">
        <v>417</v>
      </c>
      <c r="D4" s="5" t="s">
        <v>418</v>
      </c>
      <c r="E4" s="5" t="s">
        <v>418</v>
      </c>
      <c r="F4" s="5" t="s">
        <v>418</v>
      </c>
      <c r="G4" s="5" t="s">
        <v>419</v>
      </c>
      <c r="H4" s="5" t="s">
        <v>421</v>
      </c>
      <c r="I4" s="5" t="s">
        <v>421</v>
      </c>
      <c r="J4" s="29" t="s">
        <v>422</v>
      </c>
      <c r="K4" s="29" t="s">
        <v>422</v>
      </c>
      <c r="L4" s="29" t="s">
        <v>423</v>
      </c>
      <c r="M4" s="29" t="s">
        <v>423</v>
      </c>
    </row>
    <row r="5" spans="1:13" ht="45" customHeight="1">
      <c r="A5" s="5"/>
      <c r="B5" s="5"/>
      <c r="C5" s="5"/>
      <c r="D5" s="5" t="s">
        <v>424</v>
      </c>
      <c r="E5" s="5" t="s">
        <v>425</v>
      </c>
      <c r="F5" s="5" t="s">
        <v>426</v>
      </c>
      <c r="G5" s="5"/>
      <c r="H5" s="5" t="s">
        <v>427</v>
      </c>
      <c r="I5" s="29" t="s">
        <v>428</v>
      </c>
      <c r="J5" s="29" t="s">
        <v>427</v>
      </c>
      <c r="K5" s="5" t="s">
        <v>428</v>
      </c>
      <c r="L5" s="5" t="s">
        <v>427</v>
      </c>
      <c r="M5" s="29" t="s">
        <v>428</v>
      </c>
    </row>
    <row r="6" spans="1:13" ht="23.25" customHeight="1">
      <c r="A6" s="6" t="s">
        <v>429</v>
      </c>
      <c r="B6" s="6" t="s">
        <v>429</v>
      </c>
      <c r="C6" s="6" t="s">
        <v>429</v>
      </c>
      <c r="D6" s="7">
        <v>149782.65</v>
      </c>
      <c r="E6" s="7">
        <v>140956.92</v>
      </c>
      <c r="F6" s="7">
        <v>8825.73</v>
      </c>
      <c r="G6" s="22"/>
      <c r="H6" s="23"/>
      <c r="I6" s="23"/>
      <c r="J6" s="23"/>
      <c r="K6" s="23"/>
      <c r="L6" s="23"/>
      <c r="M6" s="23"/>
    </row>
    <row r="7" spans="1:13" ht="32.25" customHeight="1">
      <c r="A7" s="8"/>
      <c r="B7" s="9" t="s">
        <v>430</v>
      </c>
      <c r="C7" s="9" t="s">
        <v>430</v>
      </c>
      <c r="D7" s="7">
        <v>136752</v>
      </c>
      <c r="E7" s="7">
        <v>136752</v>
      </c>
      <c r="F7" s="7">
        <v>0</v>
      </c>
      <c r="G7" s="22"/>
      <c r="H7" s="24"/>
      <c r="I7" s="24"/>
      <c r="J7" s="24"/>
      <c r="K7" s="24"/>
      <c r="L7" s="24"/>
      <c r="M7" s="24"/>
    </row>
    <row r="8" spans="1:13" ht="52.5" customHeight="1">
      <c r="A8" s="10" t="s">
        <v>431</v>
      </c>
      <c r="B8" s="11"/>
      <c r="C8" s="12"/>
      <c r="D8" s="13">
        <v>139</v>
      </c>
      <c r="E8" s="13">
        <v>139</v>
      </c>
      <c r="F8" s="13">
        <v>0</v>
      </c>
      <c r="G8" s="25" t="s">
        <v>432</v>
      </c>
      <c r="H8" s="26" t="s">
        <v>433</v>
      </c>
      <c r="I8" s="30" t="s">
        <v>434</v>
      </c>
      <c r="J8" s="31" t="s">
        <v>435</v>
      </c>
      <c r="K8" s="30" t="s">
        <v>436</v>
      </c>
      <c r="L8" s="32" t="s">
        <v>437</v>
      </c>
      <c r="M8" s="34" t="s">
        <v>438</v>
      </c>
    </row>
    <row r="9" spans="1:13" ht="43.5" customHeight="1">
      <c r="A9" s="14"/>
      <c r="B9" s="15"/>
      <c r="C9" s="16"/>
      <c r="D9" s="17"/>
      <c r="E9" s="17"/>
      <c r="F9" s="17"/>
      <c r="G9" s="27"/>
      <c r="H9" s="26" t="s">
        <v>439</v>
      </c>
      <c r="I9" s="30" t="s">
        <v>440</v>
      </c>
      <c r="J9" s="33" t="s">
        <v>441</v>
      </c>
      <c r="K9" s="34" t="s">
        <v>442</v>
      </c>
      <c r="L9" s="35"/>
      <c r="M9" s="37"/>
    </row>
    <row r="10" spans="1:13" ht="43.5" customHeight="1">
      <c r="A10" s="14"/>
      <c r="B10" s="15"/>
      <c r="C10" s="16"/>
      <c r="D10" s="17"/>
      <c r="E10" s="17"/>
      <c r="F10" s="17"/>
      <c r="G10" s="27"/>
      <c r="H10" s="26" t="s">
        <v>443</v>
      </c>
      <c r="I10" s="30" t="s">
        <v>444</v>
      </c>
      <c r="J10" s="36"/>
      <c r="K10" s="37"/>
      <c r="L10" s="35"/>
      <c r="M10" s="37"/>
    </row>
    <row r="11" spans="1:13" ht="30.75" customHeight="1">
      <c r="A11" s="14"/>
      <c r="B11" s="15"/>
      <c r="C11" s="16"/>
      <c r="D11" s="17"/>
      <c r="E11" s="17"/>
      <c r="F11" s="17"/>
      <c r="G11" s="27"/>
      <c r="H11" s="26" t="s">
        <v>445</v>
      </c>
      <c r="I11" s="30" t="s">
        <v>446</v>
      </c>
      <c r="J11" s="36"/>
      <c r="K11" s="37"/>
      <c r="L11" s="35"/>
      <c r="M11" s="37"/>
    </row>
    <row r="12" spans="1:13" ht="43.5" customHeight="1">
      <c r="A12" s="14"/>
      <c r="B12" s="15"/>
      <c r="C12" s="16"/>
      <c r="D12" s="17"/>
      <c r="E12" s="17"/>
      <c r="F12" s="17"/>
      <c r="G12" s="27"/>
      <c r="H12" s="26" t="s">
        <v>447</v>
      </c>
      <c r="I12" s="30" t="s">
        <v>448</v>
      </c>
      <c r="J12" s="36"/>
      <c r="K12" s="37"/>
      <c r="L12" s="35"/>
      <c r="M12" s="37"/>
    </row>
    <row r="13" spans="1:13" ht="43.5" customHeight="1">
      <c r="A13" s="14"/>
      <c r="B13" s="15"/>
      <c r="C13" s="16"/>
      <c r="D13" s="17"/>
      <c r="E13" s="17"/>
      <c r="F13" s="17"/>
      <c r="G13" s="27"/>
      <c r="H13" s="26" t="s">
        <v>449</v>
      </c>
      <c r="I13" s="30" t="s">
        <v>450</v>
      </c>
      <c r="J13" s="36"/>
      <c r="K13" s="37"/>
      <c r="L13" s="35"/>
      <c r="M13" s="37"/>
    </row>
    <row r="14" spans="1:13" ht="30.75" customHeight="1">
      <c r="A14" s="18"/>
      <c r="B14" s="19"/>
      <c r="C14" s="20"/>
      <c r="D14" s="21"/>
      <c r="E14" s="21"/>
      <c r="F14" s="21"/>
      <c r="G14" s="28"/>
      <c r="H14" s="26" t="s">
        <v>451</v>
      </c>
      <c r="I14" s="30" t="s">
        <v>452</v>
      </c>
      <c r="J14" s="38"/>
      <c r="K14" s="39"/>
      <c r="L14" s="40"/>
      <c r="M14" s="39"/>
    </row>
    <row r="15" spans="1:13" ht="36" customHeight="1">
      <c r="A15" s="10" t="s">
        <v>453</v>
      </c>
      <c r="B15" s="11"/>
      <c r="C15" s="12"/>
      <c r="D15" s="13">
        <v>160</v>
      </c>
      <c r="E15" s="13">
        <v>160</v>
      </c>
      <c r="F15" s="13">
        <v>0</v>
      </c>
      <c r="G15" s="25" t="s">
        <v>454</v>
      </c>
      <c r="H15" s="26" t="s">
        <v>455</v>
      </c>
      <c r="I15" s="30" t="s">
        <v>434</v>
      </c>
      <c r="J15" s="31" t="s">
        <v>456</v>
      </c>
      <c r="K15" s="30" t="s">
        <v>436</v>
      </c>
      <c r="L15" s="32" t="s">
        <v>457</v>
      </c>
      <c r="M15" s="34" t="s">
        <v>458</v>
      </c>
    </row>
    <row r="16" spans="1:13" ht="36.75" customHeight="1">
      <c r="A16" s="14"/>
      <c r="B16" s="15"/>
      <c r="C16" s="16"/>
      <c r="D16" s="17"/>
      <c r="E16" s="17"/>
      <c r="F16" s="17"/>
      <c r="G16" s="27"/>
      <c r="H16" s="26" t="s">
        <v>459</v>
      </c>
      <c r="I16" s="30" t="s">
        <v>460</v>
      </c>
      <c r="J16" s="33" t="s">
        <v>461</v>
      </c>
      <c r="K16" s="34" t="s">
        <v>462</v>
      </c>
      <c r="L16" s="35"/>
      <c r="M16" s="37"/>
    </row>
    <row r="17" spans="1:13" ht="59.25" customHeight="1">
      <c r="A17" s="14"/>
      <c r="B17" s="15"/>
      <c r="C17" s="16"/>
      <c r="D17" s="17"/>
      <c r="E17" s="17"/>
      <c r="F17" s="17"/>
      <c r="G17" s="27"/>
      <c r="H17" s="26" t="s">
        <v>463</v>
      </c>
      <c r="I17" s="30" t="s">
        <v>464</v>
      </c>
      <c r="J17" s="36"/>
      <c r="K17" s="37"/>
      <c r="L17" s="35"/>
      <c r="M17" s="37"/>
    </row>
    <row r="18" spans="1:13" ht="39.75" customHeight="1">
      <c r="A18" s="14"/>
      <c r="B18" s="15"/>
      <c r="C18" s="16"/>
      <c r="D18" s="17"/>
      <c r="E18" s="17"/>
      <c r="F18" s="17"/>
      <c r="G18" s="27"/>
      <c r="H18" s="26" t="s">
        <v>465</v>
      </c>
      <c r="I18" s="30" t="s">
        <v>464</v>
      </c>
      <c r="J18" s="36"/>
      <c r="K18" s="37"/>
      <c r="L18" s="35"/>
      <c r="M18" s="37"/>
    </row>
    <row r="19" spans="1:13" ht="40.5" customHeight="1">
      <c r="A19" s="14"/>
      <c r="B19" s="15"/>
      <c r="C19" s="16"/>
      <c r="D19" s="17"/>
      <c r="E19" s="17"/>
      <c r="F19" s="17"/>
      <c r="G19" s="27"/>
      <c r="H19" s="26" t="s">
        <v>466</v>
      </c>
      <c r="I19" s="30" t="s">
        <v>467</v>
      </c>
      <c r="J19" s="36"/>
      <c r="K19" s="37"/>
      <c r="L19" s="35"/>
      <c r="M19" s="37"/>
    </row>
    <row r="20" spans="1:13" ht="28.5" customHeight="1">
      <c r="A20" s="18"/>
      <c r="B20" s="19"/>
      <c r="C20" s="20"/>
      <c r="D20" s="21"/>
      <c r="E20" s="21"/>
      <c r="F20" s="21"/>
      <c r="G20" s="28"/>
      <c r="H20" s="26" t="s">
        <v>447</v>
      </c>
      <c r="I20" s="30" t="s">
        <v>468</v>
      </c>
      <c r="J20" s="38"/>
      <c r="K20" s="39"/>
      <c r="L20" s="40"/>
      <c r="M20" s="39"/>
    </row>
    <row r="21" spans="1:13" ht="42.75" customHeight="1">
      <c r="A21" s="10" t="s">
        <v>469</v>
      </c>
      <c r="B21" s="11"/>
      <c r="C21" s="12"/>
      <c r="D21" s="13">
        <v>274</v>
      </c>
      <c r="E21" s="13">
        <v>274</v>
      </c>
      <c r="F21" s="13">
        <v>0</v>
      </c>
      <c r="G21" s="25" t="s">
        <v>470</v>
      </c>
      <c r="H21" s="26" t="s">
        <v>471</v>
      </c>
      <c r="I21" s="30" t="s">
        <v>472</v>
      </c>
      <c r="J21" s="31" t="s">
        <v>473</v>
      </c>
      <c r="K21" s="30" t="s">
        <v>436</v>
      </c>
      <c r="L21" s="32" t="s">
        <v>474</v>
      </c>
      <c r="M21" s="34" t="s">
        <v>458</v>
      </c>
    </row>
    <row r="22" spans="1:13" ht="42.75" customHeight="1">
      <c r="A22" s="14"/>
      <c r="B22" s="15"/>
      <c r="C22" s="16"/>
      <c r="D22" s="17"/>
      <c r="E22" s="17"/>
      <c r="F22" s="17"/>
      <c r="G22" s="27"/>
      <c r="H22" s="26" t="s">
        <v>447</v>
      </c>
      <c r="I22" s="30" t="s">
        <v>468</v>
      </c>
      <c r="J22" s="33" t="s">
        <v>461</v>
      </c>
      <c r="K22" s="34" t="s">
        <v>475</v>
      </c>
      <c r="L22" s="35"/>
      <c r="M22" s="37"/>
    </row>
    <row r="23" spans="1:13" ht="42.75" customHeight="1">
      <c r="A23" s="14"/>
      <c r="B23" s="15"/>
      <c r="C23" s="16"/>
      <c r="D23" s="17"/>
      <c r="E23" s="17"/>
      <c r="F23" s="17"/>
      <c r="G23" s="27"/>
      <c r="H23" s="26" t="s">
        <v>476</v>
      </c>
      <c r="I23" s="30" t="s">
        <v>477</v>
      </c>
      <c r="J23" s="36"/>
      <c r="K23" s="37"/>
      <c r="L23" s="35"/>
      <c r="M23" s="37"/>
    </row>
    <row r="24" spans="1:13" ht="42.75" customHeight="1">
      <c r="A24" s="14"/>
      <c r="B24" s="15"/>
      <c r="C24" s="16"/>
      <c r="D24" s="17"/>
      <c r="E24" s="17"/>
      <c r="F24" s="17"/>
      <c r="G24" s="27"/>
      <c r="H24" s="26" t="s">
        <v>478</v>
      </c>
      <c r="I24" s="30" t="s">
        <v>479</v>
      </c>
      <c r="J24" s="36"/>
      <c r="K24" s="37"/>
      <c r="L24" s="35"/>
      <c r="M24" s="37"/>
    </row>
    <row r="25" spans="1:13" ht="42.75" customHeight="1">
      <c r="A25" s="14"/>
      <c r="B25" s="15"/>
      <c r="C25" s="16"/>
      <c r="D25" s="17"/>
      <c r="E25" s="17"/>
      <c r="F25" s="17"/>
      <c r="G25" s="27"/>
      <c r="H25" s="26" t="s">
        <v>480</v>
      </c>
      <c r="I25" s="30" t="s">
        <v>472</v>
      </c>
      <c r="J25" s="36"/>
      <c r="K25" s="37"/>
      <c r="L25" s="35"/>
      <c r="M25" s="37"/>
    </row>
    <row r="26" spans="1:13" ht="42.75" customHeight="1">
      <c r="A26" s="18"/>
      <c r="B26" s="19"/>
      <c r="C26" s="20"/>
      <c r="D26" s="21"/>
      <c r="E26" s="21"/>
      <c r="F26" s="21"/>
      <c r="G26" s="28"/>
      <c r="H26" s="26" t="s">
        <v>481</v>
      </c>
      <c r="I26" s="30" t="s">
        <v>482</v>
      </c>
      <c r="J26" s="38"/>
      <c r="K26" s="39"/>
      <c r="L26" s="40"/>
      <c r="M26" s="39"/>
    </row>
    <row r="27" spans="1:13" ht="48.75" customHeight="1">
      <c r="A27" s="10" t="s">
        <v>483</v>
      </c>
      <c r="B27" s="11"/>
      <c r="C27" s="12"/>
      <c r="D27" s="13">
        <v>1000</v>
      </c>
      <c r="E27" s="13">
        <v>1000</v>
      </c>
      <c r="F27" s="13">
        <v>0</v>
      </c>
      <c r="G27" s="25" t="s">
        <v>484</v>
      </c>
      <c r="H27" s="26" t="s">
        <v>485</v>
      </c>
      <c r="I27" s="30" t="s">
        <v>486</v>
      </c>
      <c r="J27" s="31" t="s">
        <v>487</v>
      </c>
      <c r="K27" s="30" t="s">
        <v>436</v>
      </c>
      <c r="L27" s="32" t="s">
        <v>488</v>
      </c>
      <c r="M27" s="34" t="s">
        <v>438</v>
      </c>
    </row>
    <row r="28" spans="1:13" ht="33" customHeight="1">
      <c r="A28" s="14"/>
      <c r="B28" s="15"/>
      <c r="C28" s="16"/>
      <c r="D28" s="17"/>
      <c r="E28" s="17"/>
      <c r="F28" s="17"/>
      <c r="G28" s="27"/>
      <c r="H28" s="26" t="s">
        <v>489</v>
      </c>
      <c r="I28" s="30" t="s">
        <v>490</v>
      </c>
      <c r="J28" s="31" t="s">
        <v>491</v>
      </c>
      <c r="K28" s="30" t="s">
        <v>475</v>
      </c>
      <c r="L28" s="35"/>
      <c r="M28" s="37"/>
    </row>
    <row r="29" spans="1:13" ht="55.5" customHeight="1">
      <c r="A29" s="14"/>
      <c r="B29" s="15"/>
      <c r="C29" s="16"/>
      <c r="D29" s="17"/>
      <c r="E29" s="17"/>
      <c r="F29" s="17"/>
      <c r="G29" s="27"/>
      <c r="H29" s="26" t="s">
        <v>492</v>
      </c>
      <c r="I29" s="30" t="s">
        <v>493</v>
      </c>
      <c r="J29" s="33" t="s">
        <v>441</v>
      </c>
      <c r="K29" s="34" t="s">
        <v>442</v>
      </c>
      <c r="L29" s="35"/>
      <c r="M29" s="37"/>
    </row>
    <row r="30" spans="1:13" ht="39.75" customHeight="1">
      <c r="A30" s="18"/>
      <c r="B30" s="19"/>
      <c r="C30" s="20"/>
      <c r="D30" s="21"/>
      <c r="E30" s="21"/>
      <c r="F30" s="21"/>
      <c r="G30" s="28"/>
      <c r="H30" s="26" t="s">
        <v>494</v>
      </c>
      <c r="I30" s="30" t="s">
        <v>495</v>
      </c>
      <c r="J30" s="38"/>
      <c r="K30" s="39"/>
      <c r="L30" s="40"/>
      <c r="M30" s="39"/>
    </row>
    <row r="31" spans="1:13" ht="39.75" customHeight="1">
      <c r="A31" s="10" t="s">
        <v>279</v>
      </c>
      <c r="B31" s="11"/>
      <c r="C31" s="12"/>
      <c r="D31" s="13">
        <v>276</v>
      </c>
      <c r="E31" s="13">
        <v>276</v>
      </c>
      <c r="F31" s="13">
        <v>0</v>
      </c>
      <c r="G31" s="25" t="s">
        <v>496</v>
      </c>
      <c r="H31" s="26" t="s">
        <v>497</v>
      </c>
      <c r="I31" s="30" t="s">
        <v>498</v>
      </c>
      <c r="J31" s="33" t="s">
        <v>499</v>
      </c>
      <c r="K31" s="34" t="s">
        <v>436</v>
      </c>
      <c r="L31" s="32" t="s">
        <v>457</v>
      </c>
      <c r="M31" s="34" t="s">
        <v>438</v>
      </c>
    </row>
    <row r="32" spans="1:13" ht="39" customHeight="1">
      <c r="A32" s="14"/>
      <c r="B32" s="15"/>
      <c r="C32" s="16"/>
      <c r="D32" s="17"/>
      <c r="E32" s="17"/>
      <c r="F32" s="17"/>
      <c r="G32" s="27"/>
      <c r="H32" s="26" t="s">
        <v>500</v>
      </c>
      <c r="I32" s="30" t="s">
        <v>501</v>
      </c>
      <c r="J32" s="36"/>
      <c r="K32" s="37"/>
      <c r="L32" s="35"/>
      <c r="M32" s="37"/>
    </row>
    <row r="33" spans="1:13" ht="34.5" customHeight="1">
      <c r="A33" s="14"/>
      <c r="B33" s="15"/>
      <c r="C33" s="16"/>
      <c r="D33" s="17"/>
      <c r="E33" s="17"/>
      <c r="F33" s="17"/>
      <c r="G33" s="27"/>
      <c r="H33" s="26" t="s">
        <v>502</v>
      </c>
      <c r="I33" s="30" t="s">
        <v>503</v>
      </c>
      <c r="J33" s="36"/>
      <c r="K33" s="37"/>
      <c r="L33" s="35"/>
      <c r="M33" s="37"/>
    </row>
    <row r="34" spans="1:13" ht="24.75" customHeight="1">
      <c r="A34" s="18"/>
      <c r="B34" s="19"/>
      <c r="C34" s="20"/>
      <c r="D34" s="21"/>
      <c r="E34" s="21"/>
      <c r="F34" s="21"/>
      <c r="G34" s="28"/>
      <c r="H34" s="26" t="s">
        <v>504</v>
      </c>
      <c r="I34" s="30" t="s">
        <v>505</v>
      </c>
      <c r="J34" s="38"/>
      <c r="K34" s="39"/>
      <c r="L34" s="40"/>
      <c r="M34" s="39"/>
    </row>
    <row r="35" spans="1:13" ht="37.5" customHeight="1">
      <c r="A35" s="8"/>
      <c r="B35" s="9" t="s">
        <v>506</v>
      </c>
      <c r="C35" s="9" t="s">
        <v>506</v>
      </c>
      <c r="D35" s="7">
        <v>9786.83</v>
      </c>
      <c r="E35" s="7">
        <v>2203.83</v>
      </c>
      <c r="F35" s="7">
        <v>7583</v>
      </c>
      <c r="G35" s="22"/>
      <c r="H35" s="24"/>
      <c r="I35" s="24"/>
      <c r="J35" s="41"/>
      <c r="K35" s="24"/>
      <c r="L35" s="24"/>
      <c r="M35" s="24"/>
    </row>
    <row r="36" spans="1:13" ht="34.5" customHeight="1">
      <c r="A36" s="10" t="s">
        <v>507</v>
      </c>
      <c r="B36" s="11"/>
      <c r="C36" s="12"/>
      <c r="D36" s="13">
        <v>413</v>
      </c>
      <c r="E36" s="13">
        <v>263</v>
      </c>
      <c r="F36" s="13">
        <v>150</v>
      </c>
      <c r="G36" s="25" t="s">
        <v>508</v>
      </c>
      <c r="H36" s="26" t="s">
        <v>509</v>
      </c>
      <c r="I36" s="30" t="s">
        <v>510</v>
      </c>
      <c r="J36" s="33" t="s">
        <v>511</v>
      </c>
      <c r="K36" s="34" t="s">
        <v>512</v>
      </c>
      <c r="L36" s="32" t="s">
        <v>513</v>
      </c>
      <c r="M36" s="34" t="s">
        <v>438</v>
      </c>
    </row>
    <row r="37" spans="1:13" ht="28.5" customHeight="1">
      <c r="A37" s="14"/>
      <c r="B37" s="15"/>
      <c r="C37" s="16"/>
      <c r="D37" s="17"/>
      <c r="E37" s="17"/>
      <c r="F37" s="17"/>
      <c r="G37" s="27"/>
      <c r="H37" s="26" t="s">
        <v>514</v>
      </c>
      <c r="I37" s="30" t="s">
        <v>498</v>
      </c>
      <c r="J37" s="36"/>
      <c r="K37" s="37"/>
      <c r="L37" s="35"/>
      <c r="M37" s="37"/>
    </row>
    <row r="38" spans="1:13" ht="27" customHeight="1">
      <c r="A38" s="14"/>
      <c r="B38" s="15"/>
      <c r="C38" s="16"/>
      <c r="D38" s="17"/>
      <c r="E38" s="17"/>
      <c r="F38" s="17"/>
      <c r="G38" s="27"/>
      <c r="H38" s="26" t="s">
        <v>515</v>
      </c>
      <c r="I38" s="30" t="s">
        <v>498</v>
      </c>
      <c r="J38" s="36"/>
      <c r="K38" s="37"/>
      <c r="L38" s="35"/>
      <c r="M38" s="37"/>
    </row>
    <row r="39" spans="1:13" ht="24" customHeight="1">
      <c r="A39" s="18"/>
      <c r="B39" s="19"/>
      <c r="C39" s="20"/>
      <c r="D39" s="21"/>
      <c r="E39" s="21"/>
      <c r="F39" s="21"/>
      <c r="G39" s="28"/>
      <c r="H39" s="26" t="s">
        <v>516</v>
      </c>
      <c r="I39" s="30" t="s">
        <v>498</v>
      </c>
      <c r="J39" s="38"/>
      <c r="K39" s="39"/>
      <c r="L39" s="40"/>
      <c r="M39" s="39"/>
    </row>
    <row r="40" spans="1:13" ht="42" customHeight="1">
      <c r="A40" s="10" t="s">
        <v>517</v>
      </c>
      <c r="B40" s="11"/>
      <c r="C40" s="12"/>
      <c r="D40" s="13">
        <v>1172</v>
      </c>
      <c r="E40" s="13">
        <v>479</v>
      </c>
      <c r="F40" s="13">
        <v>693</v>
      </c>
      <c r="G40" s="25" t="s">
        <v>518</v>
      </c>
      <c r="H40" s="26" t="s">
        <v>516</v>
      </c>
      <c r="I40" s="30" t="s">
        <v>498</v>
      </c>
      <c r="J40" s="31" t="s">
        <v>519</v>
      </c>
      <c r="K40" s="30" t="s">
        <v>520</v>
      </c>
      <c r="L40" s="32" t="s">
        <v>513</v>
      </c>
      <c r="M40" s="34" t="s">
        <v>438</v>
      </c>
    </row>
    <row r="41" spans="1:13" ht="28.5" customHeight="1">
      <c r="A41" s="14"/>
      <c r="B41" s="15"/>
      <c r="C41" s="16"/>
      <c r="D41" s="17"/>
      <c r="E41" s="17"/>
      <c r="F41" s="17"/>
      <c r="G41" s="27"/>
      <c r="H41" s="26" t="s">
        <v>521</v>
      </c>
      <c r="I41" s="30" t="s">
        <v>522</v>
      </c>
      <c r="J41" s="33" t="s">
        <v>523</v>
      </c>
      <c r="K41" s="34" t="s">
        <v>524</v>
      </c>
      <c r="L41" s="35"/>
      <c r="M41" s="37"/>
    </row>
    <row r="42" spans="1:13" ht="42" customHeight="1">
      <c r="A42" s="14"/>
      <c r="B42" s="15"/>
      <c r="C42" s="16"/>
      <c r="D42" s="17"/>
      <c r="E42" s="17"/>
      <c r="F42" s="17"/>
      <c r="G42" s="27"/>
      <c r="H42" s="26" t="s">
        <v>525</v>
      </c>
      <c r="I42" s="30" t="s">
        <v>526</v>
      </c>
      <c r="J42" s="36"/>
      <c r="K42" s="37"/>
      <c r="L42" s="35"/>
      <c r="M42" s="37"/>
    </row>
    <row r="43" spans="1:13" ht="42" customHeight="1">
      <c r="A43" s="14"/>
      <c r="B43" s="15"/>
      <c r="C43" s="16"/>
      <c r="D43" s="17"/>
      <c r="E43" s="17"/>
      <c r="F43" s="17"/>
      <c r="G43" s="27"/>
      <c r="H43" s="26" t="s">
        <v>527</v>
      </c>
      <c r="I43" s="30" t="s">
        <v>528</v>
      </c>
      <c r="J43" s="36"/>
      <c r="K43" s="37"/>
      <c r="L43" s="35"/>
      <c r="M43" s="37"/>
    </row>
    <row r="44" spans="1:13" ht="28.5" customHeight="1">
      <c r="A44" s="14"/>
      <c r="B44" s="15"/>
      <c r="C44" s="16"/>
      <c r="D44" s="17"/>
      <c r="E44" s="17"/>
      <c r="F44" s="17"/>
      <c r="G44" s="27"/>
      <c r="H44" s="26" t="s">
        <v>529</v>
      </c>
      <c r="I44" s="30" t="s">
        <v>498</v>
      </c>
      <c r="J44" s="36"/>
      <c r="K44" s="37"/>
      <c r="L44" s="35"/>
      <c r="M44" s="37"/>
    </row>
    <row r="45" spans="1:13" ht="30.75" customHeight="1">
      <c r="A45" s="18"/>
      <c r="B45" s="19"/>
      <c r="C45" s="20"/>
      <c r="D45" s="21"/>
      <c r="E45" s="21"/>
      <c r="F45" s="21"/>
      <c r="G45" s="28"/>
      <c r="H45" s="26" t="s">
        <v>530</v>
      </c>
      <c r="I45" s="30" t="s">
        <v>498</v>
      </c>
      <c r="J45" s="38"/>
      <c r="K45" s="39"/>
      <c r="L45" s="40"/>
      <c r="M45" s="39"/>
    </row>
    <row r="46" spans="1:13" ht="25.5" customHeight="1">
      <c r="A46" s="10" t="s">
        <v>279</v>
      </c>
      <c r="B46" s="11"/>
      <c r="C46" s="12"/>
      <c r="D46" s="13">
        <v>358</v>
      </c>
      <c r="E46" s="13">
        <v>0</v>
      </c>
      <c r="F46" s="13">
        <v>358</v>
      </c>
      <c r="G46" s="25" t="s">
        <v>531</v>
      </c>
      <c r="H46" s="26" t="s">
        <v>532</v>
      </c>
      <c r="I46" s="30" t="s">
        <v>522</v>
      </c>
      <c r="J46" s="31" t="s">
        <v>487</v>
      </c>
      <c r="K46" s="30" t="s">
        <v>533</v>
      </c>
      <c r="L46" s="32" t="s">
        <v>513</v>
      </c>
      <c r="M46" s="34" t="s">
        <v>534</v>
      </c>
    </row>
    <row r="47" spans="1:13" ht="46.5" customHeight="1">
      <c r="A47" s="14"/>
      <c r="B47" s="15"/>
      <c r="C47" s="16"/>
      <c r="D47" s="17"/>
      <c r="E47" s="17"/>
      <c r="F47" s="17"/>
      <c r="G47" s="27"/>
      <c r="H47" s="26" t="s">
        <v>535</v>
      </c>
      <c r="I47" s="30" t="s">
        <v>536</v>
      </c>
      <c r="J47" s="31" t="s">
        <v>537</v>
      </c>
      <c r="K47" s="30" t="s">
        <v>533</v>
      </c>
      <c r="L47" s="35"/>
      <c r="M47" s="37"/>
    </row>
    <row r="48" spans="1:13" ht="34.5" customHeight="1">
      <c r="A48" s="14"/>
      <c r="B48" s="15"/>
      <c r="C48" s="16"/>
      <c r="D48" s="17"/>
      <c r="E48" s="17"/>
      <c r="F48" s="17"/>
      <c r="G48" s="27"/>
      <c r="H48" s="26" t="s">
        <v>538</v>
      </c>
      <c r="I48" s="30" t="s">
        <v>539</v>
      </c>
      <c r="J48" s="33" t="s">
        <v>540</v>
      </c>
      <c r="K48" s="34" t="s">
        <v>541</v>
      </c>
      <c r="L48" s="35"/>
      <c r="M48" s="37"/>
    </row>
    <row r="49" spans="1:13" ht="33.75" customHeight="1">
      <c r="A49" s="14"/>
      <c r="B49" s="15"/>
      <c r="C49" s="16"/>
      <c r="D49" s="17"/>
      <c r="E49" s="17"/>
      <c r="F49" s="17"/>
      <c r="G49" s="27"/>
      <c r="H49" s="26" t="s">
        <v>542</v>
      </c>
      <c r="I49" s="30" t="s">
        <v>543</v>
      </c>
      <c r="J49" s="36"/>
      <c r="K49" s="37"/>
      <c r="L49" s="35"/>
      <c r="M49" s="37"/>
    </row>
    <row r="50" spans="1:13" ht="30.75" customHeight="1">
      <c r="A50" s="18"/>
      <c r="B50" s="19"/>
      <c r="C50" s="20"/>
      <c r="D50" s="21"/>
      <c r="E50" s="21"/>
      <c r="F50" s="21"/>
      <c r="G50" s="28"/>
      <c r="H50" s="26" t="s">
        <v>544</v>
      </c>
      <c r="I50" s="30" t="s">
        <v>541</v>
      </c>
      <c r="J50" s="38"/>
      <c r="K50" s="39"/>
      <c r="L50" s="40"/>
      <c r="M50" s="39"/>
    </row>
    <row r="51" spans="1:13" ht="30.75" customHeight="1">
      <c r="A51" s="10" t="s">
        <v>276</v>
      </c>
      <c r="B51" s="11"/>
      <c r="C51" s="12"/>
      <c r="D51" s="13">
        <v>6500</v>
      </c>
      <c r="E51" s="13">
        <v>118</v>
      </c>
      <c r="F51" s="13">
        <v>6382</v>
      </c>
      <c r="G51" s="25" t="s">
        <v>545</v>
      </c>
      <c r="H51" s="26" t="s">
        <v>546</v>
      </c>
      <c r="I51" s="30" t="s">
        <v>498</v>
      </c>
      <c r="J51" s="31" t="s">
        <v>547</v>
      </c>
      <c r="K51" s="30" t="s">
        <v>548</v>
      </c>
      <c r="L51" s="32" t="s">
        <v>457</v>
      </c>
      <c r="M51" s="34" t="s">
        <v>534</v>
      </c>
    </row>
    <row r="52" spans="1:13" ht="33" customHeight="1">
      <c r="A52" s="14"/>
      <c r="B52" s="15"/>
      <c r="C52" s="16"/>
      <c r="D52" s="17"/>
      <c r="E52" s="17"/>
      <c r="F52" s="17"/>
      <c r="G52" s="27"/>
      <c r="H52" s="26" t="s">
        <v>549</v>
      </c>
      <c r="I52" s="30" t="s">
        <v>550</v>
      </c>
      <c r="J52" s="33" t="s">
        <v>551</v>
      </c>
      <c r="K52" s="34" t="s">
        <v>552</v>
      </c>
      <c r="L52" s="35"/>
      <c r="M52" s="37"/>
    </row>
    <row r="53" spans="1:13" ht="36.75" customHeight="1">
      <c r="A53" s="14"/>
      <c r="B53" s="15"/>
      <c r="C53" s="16"/>
      <c r="D53" s="17"/>
      <c r="E53" s="17"/>
      <c r="F53" s="17"/>
      <c r="G53" s="27"/>
      <c r="H53" s="26" t="s">
        <v>553</v>
      </c>
      <c r="I53" s="30" t="s">
        <v>554</v>
      </c>
      <c r="J53" s="36"/>
      <c r="K53" s="37"/>
      <c r="L53" s="35"/>
      <c r="M53" s="37"/>
    </row>
    <row r="54" spans="1:13" ht="27.75" customHeight="1">
      <c r="A54" s="14"/>
      <c r="B54" s="15"/>
      <c r="C54" s="16"/>
      <c r="D54" s="17"/>
      <c r="E54" s="17"/>
      <c r="F54" s="17"/>
      <c r="G54" s="27"/>
      <c r="H54" s="26" t="s">
        <v>555</v>
      </c>
      <c r="I54" s="30" t="s">
        <v>556</v>
      </c>
      <c r="J54" s="36"/>
      <c r="K54" s="37"/>
      <c r="L54" s="35"/>
      <c r="M54" s="37"/>
    </row>
    <row r="55" spans="1:13" ht="28.5" customHeight="1">
      <c r="A55" s="14"/>
      <c r="B55" s="15"/>
      <c r="C55" s="16"/>
      <c r="D55" s="17"/>
      <c r="E55" s="17"/>
      <c r="F55" s="17"/>
      <c r="G55" s="27"/>
      <c r="H55" s="26" t="s">
        <v>557</v>
      </c>
      <c r="I55" s="30" t="s">
        <v>498</v>
      </c>
      <c r="J55" s="36"/>
      <c r="K55" s="37"/>
      <c r="L55" s="35"/>
      <c r="M55" s="37"/>
    </row>
    <row r="56" spans="1:13" ht="45" customHeight="1">
      <c r="A56" s="18"/>
      <c r="B56" s="19"/>
      <c r="C56" s="20"/>
      <c r="D56" s="21"/>
      <c r="E56" s="21"/>
      <c r="F56" s="21"/>
      <c r="G56" s="28"/>
      <c r="H56" s="26" t="s">
        <v>558</v>
      </c>
      <c r="I56" s="30" t="s">
        <v>559</v>
      </c>
      <c r="J56" s="38"/>
      <c r="K56" s="39"/>
      <c r="L56" s="40"/>
      <c r="M56" s="39"/>
    </row>
    <row r="57" spans="1:13" ht="36.75" customHeight="1">
      <c r="A57" s="10" t="s">
        <v>560</v>
      </c>
      <c r="B57" s="11"/>
      <c r="C57" s="12"/>
      <c r="D57" s="13">
        <v>457.97</v>
      </c>
      <c r="E57" s="13">
        <v>457.97</v>
      </c>
      <c r="F57" s="13">
        <v>0</v>
      </c>
      <c r="G57" s="25" t="s">
        <v>561</v>
      </c>
      <c r="H57" s="26" t="s">
        <v>562</v>
      </c>
      <c r="I57" s="30" t="s">
        <v>498</v>
      </c>
      <c r="J57" s="31" t="s">
        <v>563</v>
      </c>
      <c r="K57" s="30" t="s">
        <v>512</v>
      </c>
      <c r="L57" s="32" t="s">
        <v>513</v>
      </c>
      <c r="M57" s="34" t="s">
        <v>438</v>
      </c>
    </row>
    <row r="58" spans="1:13" ht="36.75" customHeight="1">
      <c r="A58" s="14"/>
      <c r="B58" s="15"/>
      <c r="C58" s="16"/>
      <c r="D58" s="17"/>
      <c r="E58" s="17"/>
      <c r="F58" s="17"/>
      <c r="G58" s="27"/>
      <c r="H58" s="26" t="s">
        <v>564</v>
      </c>
      <c r="I58" s="30" t="s">
        <v>565</v>
      </c>
      <c r="J58" s="33" t="s">
        <v>566</v>
      </c>
      <c r="K58" s="34" t="s">
        <v>512</v>
      </c>
      <c r="L58" s="35"/>
      <c r="M58" s="37"/>
    </row>
    <row r="59" spans="1:13" ht="36.75" customHeight="1">
      <c r="A59" s="14"/>
      <c r="B59" s="15"/>
      <c r="C59" s="16"/>
      <c r="D59" s="17"/>
      <c r="E59" s="17"/>
      <c r="F59" s="17"/>
      <c r="G59" s="27"/>
      <c r="H59" s="26" t="s">
        <v>567</v>
      </c>
      <c r="I59" s="30" t="s">
        <v>568</v>
      </c>
      <c r="J59" s="36"/>
      <c r="K59" s="37"/>
      <c r="L59" s="35"/>
      <c r="M59" s="37"/>
    </row>
    <row r="60" spans="1:13" ht="36.75" customHeight="1">
      <c r="A60" s="18"/>
      <c r="B60" s="19"/>
      <c r="C60" s="20"/>
      <c r="D60" s="21"/>
      <c r="E60" s="21"/>
      <c r="F60" s="21"/>
      <c r="G60" s="28"/>
      <c r="H60" s="26" t="s">
        <v>569</v>
      </c>
      <c r="I60" s="30" t="s">
        <v>498</v>
      </c>
      <c r="J60" s="38"/>
      <c r="K60" s="39"/>
      <c r="L60" s="40"/>
      <c r="M60" s="39"/>
    </row>
    <row r="61" spans="1:13" ht="42.75" customHeight="1">
      <c r="A61" s="8"/>
      <c r="B61" s="9" t="s">
        <v>570</v>
      </c>
      <c r="C61" s="9" t="s">
        <v>570</v>
      </c>
      <c r="D61" s="7">
        <v>799.25</v>
      </c>
      <c r="E61" s="7">
        <v>799.25</v>
      </c>
      <c r="F61" s="7">
        <v>0</v>
      </c>
      <c r="G61" s="22"/>
      <c r="H61" s="24"/>
      <c r="I61" s="24"/>
      <c r="J61" s="41"/>
      <c r="K61" s="24"/>
      <c r="L61" s="24"/>
      <c r="M61" s="24"/>
    </row>
    <row r="62" spans="1:13" ht="45.75" customHeight="1">
      <c r="A62" s="10" t="s">
        <v>517</v>
      </c>
      <c r="B62" s="11"/>
      <c r="C62" s="12"/>
      <c r="D62" s="13">
        <v>240</v>
      </c>
      <c r="E62" s="13">
        <v>240</v>
      </c>
      <c r="F62" s="13">
        <v>0</v>
      </c>
      <c r="G62" s="25" t="s">
        <v>518</v>
      </c>
      <c r="H62" s="26" t="s">
        <v>516</v>
      </c>
      <c r="I62" s="30" t="s">
        <v>498</v>
      </c>
      <c r="J62" s="31" t="s">
        <v>523</v>
      </c>
      <c r="K62" s="30" t="s">
        <v>524</v>
      </c>
      <c r="L62" s="32" t="s">
        <v>571</v>
      </c>
      <c r="M62" s="34" t="s">
        <v>438</v>
      </c>
    </row>
    <row r="63" spans="1:13" ht="42.75" customHeight="1">
      <c r="A63" s="14"/>
      <c r="B63" s="15"/>
      <c r="C63" s="16"/>
      <c r="D63" s="17"/>
      <c r="E63" s="17"/>
      <c r="F63" s="17"/>
      <c r="G63" s="27"/>
      <c r="H63" s="26" t="s">
        <v>572</v>
      </c>
      <c r="I63" s="30" t="s">
        <v>472</v>
      </c>
      <c r="J63" s="33" t="s">
        <v>573</v>
      </c>
      <c r="K63" s="34" t="s">
        <v>520</v>
      </c>
      <c r="L63" s="35"/>
      <c r="M63" s="37"/>
    </row>
    <row r="64" spans="1:13" ht="57" customHeight="1">
      <c r="A64" s="14"/>
      <c r="B64" s="15"/>
      <c r="C64" s="16"/>
      <c r="D64" s="17"/>
      <c r="E64" s="17"/>
      <c r="F64" s="17"/>
      <c r="G64" s="27"/>
      <c r="H64" s="26" t="s">
        <v>521</v>
      </c>
      <c r="I64" s="30" t="s">
        <v>574</v>
      </c>
      <c r="J64" s="36"/>
      <c r="K64" s="37"/>
      <c r="L64" s="35"/>
      <c r="M64" s="37"/>
    </row>
    <row r="65" spans="1:13" ht="50.25" customHeight="1">
      <c r="A65" s="14"/>
      <c r="B65" s="15"/>
      <c r="C65" s="16"/>
      <c r="D65" s="17"/>
      <c r="E65" s="17"/>
      <c r="F65" s="17"/>
      <c r="G65" s="27"/>
      <c r="H65" s="26" t="s">
        <v>575</v>
      </c>
      <c r="I65" s="30" t="s">
        <v>498</v>
      </c>
      <c r="J65" s="36"/>
      <c r="K65" s="37"/>
      <c r="L65" s="35"/>
      <c r="M65" s="37"/>
    </row>
    <row r="66" spans="1:13" ht="57" customHeight="1">
      <c r="A66" s="18"/>
      <c r="B66" s="19"/>
      <c r="C66" s="20"/>
      <c r="D66" s="21"/>
      <c r="E66" s="21"/>
      <c r="F66" s="21"/>
      <c r="G66" s="28"/>
      <c r="H66" s="26" t="s">
        <v>530</v>
      </c>
      <c r="I66" s="30" t="s">
        <v>498</v>
      </c>
      <c r="J66" s="38"/>
      <c r="K66" s="39"/>
      <c r="L66" s="40"/>
      <c r="M66" s="39"/>
    </row>
    <row r="67" spans="1:13" ht="26.25" customHeight="1">
      <c r="A67" s="10" t="s">
        <v>507</v>
      </c>
      <c r="B67" s="11"/>
      <c r="C67" s="12"/>
      <c r="D67" s="13">
        <v>114</v>
      </c>
      <c r="E67" s="42">
        <v>114</v>
      </c>
      <c r="F67" s="13">
        <v>0</v>
      </c>
      <c r="G67" s="25" t="s">
        <v>508</v>
      </c>
      <c r="H67" s="26" t="s">
        <v>576</v>
      </c>
      <c r="I67" s="30" t="s">
        <v>577</v>
      </c>
      <c r="J67" s="33" t="s">
        <v>511</v>
      </c>
      <c r="K67" s="34" t="s">
        <v>512</v>
      </c>
      <c r="L67" s="32" t="s">
        <v>513</v>
      </c>
      <c r="M67" s="34" t="s">
        <v>438</v>
      </c>
    </row>
    <row r="68" spans="1:13" ht="30" customHeight="1">
      <c r="A68" s="14"/>
      <c r="B68" s="15"/>
      <c r="C68" s="16"/>
      <c r="D68" s="17"/>
      <c r="E68" s="43"/>
      <c r="F68" s="17"/>
      <c r="G68" s="27"/>
      <c r="H68" s="26" t="s">
        <v>578</v>
      </c>
      <c r="I68" s="30" t="s">
        <v>579</v>
      </c>
      <c r="J68" s="36"/>
      <c r="K68" s="37"/>
      <c r="L68" s="35"/>
      <c r="M68" s="37"/>
    </row>
    <row r="69" spans="1:13" ht="30.75" customHeight="1">
      <c r="A69" s="14"/>
      <c r="B69" s="15"/>
      <c r="C69" s="16"/>
      <c r="D69" s="17"/>
      <c r="E69" s="43"/>
      <c r="F69" s="17"/>
      <c r="G69" s="27"/>
      <c r="H69" s="26" t="s">
        <v>514</v>
      </c>
      <c r="I69" s="30" t="s">
        <v>498</v>
      </c>
      <c r="J69" s="36"/>
      <c r="K69" s="37"/>
      <c r="L69" s="35"/>
      <c r="M69" s="37"/>
    </row>
    <row r="70" spans="1:13" ht="31.5" customHeight="1">
      <c r="A70" s="14"/>
      <c r="B70" s="15"/>
      <c r="C70" s="16"/>
      <c r="D70" s="17"/>
      <c r="E70" s="43"/>
      <c r="F70" s="17"/>
      <c r="G70" s="27"/>
      <c r="H70" s="26" t="s">
        <v>580</v>
      </c>
      <c r="I70" s="30" t="s">
        <v>498</v>
      </c>
      <c r="J70" s="36"/>
      <c r="K70" s="37"/>
      <c r="L70" s="35"/>
      <c r="M70" s="37"/>
    </row>
    <row r="71" spans="1:13" ht="21" customHeight="1">
      <c r="A71" s="18"/>
      <c r="B71" s="19"/>
      <c r="C71" s="20"/>
      <c r="D71" s="21"/>
      <c r="E71" s="44"/>
      <c r="F71" s="21"/>
      <c r="G71" s="28"/>
      <c r="H71" s="26" t="s">
        <v>516</v>
      </c>
      <c r="I71" s="30" t="s">
        <v>498</v>
      </c>
      <c r="J71" s="38"/>
      <c r="K71" s="39"/>
      <c r="L71" s="40"/>
      <c r="M71" s="39"/>
    </row>
    <row r="72" spans="1:13" ht="23.25" customHeight="1">
      <c r="A72" s="10" t="s">
        <v>581</v>
      </c>
      <c r="B72" s="11"/>
      <c r="C72" s="12"/>
      <c r="D72" s="13">
        <v>168</v>
      </c>
      <c r="E72" s="13">
        <v>168</v>
      </c>
      <c r="F72" s="13">
        <v>0</v>
      </c>
      <c r="G72" s="45" t="s">
        <v>582</v>
      </c>
      <c r="H72" s="26" t="s">
        <v>516</v>
      </c>
      <c r="I72" s="30" t="s">
        <v>498</v>
      </c>
      <c r="J72" s="33" t="s">
        <v>583</v>
      </c>
      <c r="K72" s="34" t="s">
        <v>584</v>
      </c>
      <c r="L72" s="32" t="s">
        <v>571</v>
      </c>
      <c r="M72" s="34" t="s">
        <v>438</v>
      </c>
    </row>
    <row r="73" spans="1:13" ht="22.5" customHeight="1">
      <c r="A73" s="14"/>
      <c r="B73" s="15"/>
      <c r="C73" s="16"/>
      <c r="D73" s="17"/>
      <c r="E73" s="17"/>
      <c r="F73" s="17"/>
      <c r="G73" s="46"/>
      <c r="H73" s="26" t="s">
        <v>585</v>
      </c>
      <c r="I73" s="30" t="s">
        <v>586</v>
      </c>
      <c r="J73" s="36"/>
      <c r="K73" s="37"/>
      <c r="L73" s="35"/>
      <c r="M73" s="37"/>
    </row>
    <row r="74" spans="1:13" ht="32.25" customHeight="1">
      <c r="A74" s="14"/>
      <c r="B74" s="15"/>
      <c r="C74" s="16"/>
      <c r="D74" s="17"/>
      <c r="E74" s="17"/>
      <c r="F74" s="17"/>
      <c r="G74" s="46"/>
      <c r="H74" s="26" t="s">
        <v>587</v>
      </c>
      <c r="I74" s="30" t="s">
        <v>486</v>
      </c>
      <c r="J74" s="36"/>
      <c r="K74" s="37"/>
      <c r="L74" s="35"/>
      <c r="M74" s="37"/>
    </row>
    <row r="75" spans="1:13" ht="45" customHeight="1">
      <c r="A75" s="14"/>
      <c r="B75" s="15"/>
      <c r="C75" s="16"/>
      <c r="D75" s="17"/>
      <c r="E75" s="17"/>
      <c r="F75" s="17"/>
      <c r="G75" s="46"/>
      <c r="H75" s="26" t="s">
        <v>588</v>
      </c>
      <c r="I75" s="30" t="s">
        <v>589</v>
      </c>
      <c r="J75" s="36"/>
      <c r="K75" s="37"/>
      <c r="L75" s="35"/>
      <c r="M75" s="37"/>
    </row>
    <row r="76" spans="1:13" ht="31.5" customHeight="1">
      <c r="A76" s="14"/>
      <c r="B76" s="15"/>
      <c r="C76" s="16"/>
      <c r="D76" s="17"/>
      <c r="E76" s="17"/>
      <c r="F76" s="17"/>
      <c r="G76" s="46"/>
      <c r="H76" s="26" t="s">
        <v>590</v>
      </c>
      <c r="I76" s="30" t="s">
        <v>591</v>
      </c>
      <c r="J76" s="36"/>
      <c r="K76" s="37"/>
      <c r="L76" s="35"/>
      <c r="M76" s="37"/>
    </row>
    <row r="77" spans="1:13" ht="45.75" customHeight="1">
      <c r="A77" s="14"/>
      <c r="B77" s="15"/>
      <c r="C77" s="16"/>
      <c r="D77" s="17"/>
      <c r="E77" s="17"/>
      <c r="F77" s="17"/>
      <c r="G77" s="46"/>
      <c r="H77" s="26" t="s">
        <v>592</v>
      </c>
      <c r="I77" s="30" t="s">
        <v>593</v>
      </c>
      <c r="J77" s="36"/>
      <c r="K77" s="37"/>
      <c r="L77" s="35"/>
      <c r="M77" s="37"/>
    </row>
    <row r="78" spans="1:13" ht="58.5" customHeight="1">
      <c r="A78" s="14"/>
      <c r="B78" s="15"/>
      <c r="C78" s="16"/>
      <c r="D78" s="17"/>
      <c r="E78" s="17"/>
      <c r="F78" s="17"/>
      <c r="G78" s="46"/>
      <c r="H78" s="26" t="s">
        <v>594</v>
      </c>
      <c r="I78" s="30" t="s">
        <v>589</v>
      </c>
      <c r="J78" s="36"/>
      <c r="K78" s="37"/>
      <c r="L78" s="35"/>
      <c r="M78" s="37"/>
    </row>
    <row r="79" spans="1:13" ht="67.5" customHeight="1">
      <c r="A79" s="18"/>
      <c r="B79" s="19"/>
      <c r="C79" s="20"/>
      <c r="D79" s="21"/>
      <c r="E79" s="21"/>
      <c r="F79" s="21"/>
      <c r="G79" s="47"/>
      <c r="H79" s="26" t="s">
        <v>595</v>
      </c>
      <c r="I79" s="30" t="s">
        <v>498</v>
      </c>
      <c r="J79" s="38"/>
      <c r="K79" s="39"/>
      <c r="L79" s="40"/>
      <c r="M79" s="39"/>
    </row>
    <row r="80" spans="1:13" ht="38.25" customHeight="1">
      <c r="A80" s="8"/>
      <c r="B80" s="9" t="s">
        <v>596</v>
      </c>
      <c r="C80" s="9" t="s">
        <v>596</v>
      </c>
      <c r="D80" s="7">
        <v>2444.57</v>
      </c>
      <c r="E80" s="7">
        <v>1201.84</v>
      </c>
      <c r="F80" s="7">
        <v>1242.73</v>
      </c>
      <c r="G80" s="22"/>
      <c r="H80" s="24"/>
      <c r="I80" s="24"/>
      <c r="J80" s="41"/>
      <c r="K80" s="24"/>
      <c r="L80" s="24"/>
      <c r="M80" s="24"/>
    </row>
    <row r="81" spans="1:13" ht="45" customHeight="1">
      <c r="A81" s="10" t="s">
        <v>517</v>
      </c>
      <c r="B81" s="11"/>
      <c r="C81" s="12"/>
      <c r="D81" s="13">
        <v>330</v>
      </c>
      <c r="E81" s="13">
        <v>330</v>
      </c>
      <c r="F81" s="13">
        <v>0</v>
      </c>
      <c r="G81" s="25" t="s">
        <v>518</v>
      </c>
      <c r="H81" s="26" t="s">
        <v>597</v>
      </c>
      <c r="I81" s="30" t="s">
        <v>498</v>
      </c>
      <c r="J81" s="31" t="s">
        <v>598</v>
      </c>
      <c r="K81" s="30" t="s">
        <v>512</v>
      </c>
      <c r="L81" s="32" t="s">
        <v>599</v>
      </c>
      <c r="M81" s="34" t="s">
        <v>438</v>
      </c>
    </row>
    <row r="82" spans="1:13" ht="21" customHeight="1">
      <c r="A82" s="14"/>
      <c r="B82" s="15"/>
      <c r="C82" s="16"/>
      <c r="D82" s="17"/>
      <c r="E82" s="17"/>
      <c r="F82" s="17"/>
      <c r="G82" s="27"/>
      <c r="H82" s="26" t="s">
        <v>516</v>
      </c>
      <c r="I82" s="30" t="s">
        <v>498</v>
      </c>
      <c r="J82" s="33" t="s">
        <v>600</v>
      </c>
      <c r="K82" s="34" t="s">
        <v>520</v>
      </c>
      <c r="L82" s="35"/>
      <c r="M82" s="37"/>
    </row>
    <row r="83" spans="1:13" ht="33" customHeight="1">
      <c r="A83" s="14"/>
      <c r="B83" s="15"/>
      <c r="C83" s="16"/>
      <c r="D83" s="17"/>
      <c r="E83" s="17"/>
      <c r="F83" s="17"/>
      <c r="G83" s="27"/>
      <c r="H83" s="26" t="s">
        <v>572</v>
      </c>
      <c r="I83" s="30" t="s">
        <v>472</v>
      </c>
      <c r="J83" s="36"/>
      <c r="K83" s="37"/>
      <c r="L83" s="35"/>
      <c r="M83" s="37"/>
    </row>
    <row r="84" spans="1:13" ht="30" customHeight="1">
      <c r="A84" s="14"/>
      <c r="B84" s="15"/>
      <c r="C84" s="16"/>
      <c r="D84" s="17"/>
      <c r="E84" s="17"/>
      <c r="F84" s="17"/>
      <c r="G84" s="27"/>
      <c r="H84" s="26" t="s">
        <v>521</v>
      </c>
      <c r="I84" s="30" t="s">
        <v>579</v>
      </c>
      <c r="J84" s="36"/>
      <c r="K84" s="37"/>
      <c r="L84" s="35"/>
      <c r="M84" s="37"/>
    </row>
    <row r="85" spans="1:13" ht="36" customHeight="1">
      <c r="A85" s="18"/>
      <c r="B85" s="19"/>
      <c r="C85" s="20"/>
      <c r="D85" s="21"/>
      <c r="E85" s="21"/>
      <c r="F85" s="21"/>
      <c r="G85" s="28"/>
      <c r="H85" s="26" t="s">
        <v>529</v>
      </c>
      <c r="I85" s="30" t="s">
        <v>498</v>
      </c>
      <c r="J85" s="38"/>
      <c r="K85" s="39"/>
      <c r="L85" s="40"/>
      <c r="M85" s="39"/>
    </row>
    <row r="86" spans="1:13" ht="65.25" customHeight="1">
      <c r="A86" s="10" t="s">
        <v>276</v>
      </c>
      <c r="B86" s="11"/>
      <c r="C86" s="12"/>
      <c r="D86" s="13">
        <v>966</v>
      </c>
      <c r="E86" s="13">
        <v>26</v>
      </c>
      <c r="F86" s="13">
        <v>940</v>
      </c>
      <c r="G86" s="25" t="s">
        <v>601</v>
      </c>
      <c r="H86" s="26" t="s">
        <v>602</v>
      </c>
      <c r="I86" s="30" t="s">
        <v>603</v>
      </c>
      <c r="J86" s="31" t="s">
        <v>604</v>
      </c>
      <c r="K86" s="30" t="s">
        <v>436</v>
      </c>
      <c r="L86" s="32" t="s">
        <v>457</v>
      </c>
      <c r="M86" s="34" t="s">
        <v>603</v>
      </c>
    </row>
    <row r="87" spans="1:13" ht="28.5" customHeight="1">
      <c r="A87" s="14"/>
      <c r="B87" s="15"/>
      <c r="C87" s="16"/>
      <c r="D87" s="17"/>
      <c r="E87" s="17"/>
      <c r="F87" s="17"/>
      <c r="G87" s="27"/>
      <c r="H87" s="26" t="s">
        <v>605</v>
      </c>
      <c r="I87" s="30" t="s">
        <v>606</v>
      </c>
      <c r="J87" s="33" t="s">
        <v>607</v>
      </c>
      <c r="K87" s="34" t="s">
        <v>436</v>
      </c>
      <c r="L87" s="35"/>
      <c r="M87" s="37"/>
    </row>
    <row r="88" spans="1:13" ht="33.75" customHeight="1">
      <c r="A88" s="14"/>
      <c r="B88" s="15"/>
      <c r="C88" s="16"/>
      <c r="D88" s="17"/>
      <c r="E88" s="17"/>
      <c r="F88" s="17"/>
      <c r="G88" s="27"/>
      <c r="H88" s="26" t="s">
        <v>608</v>
      </c>
      <c r="I88" s="30" t="s">
        <v>609</v>
      </c>
      <c r="J88" s="36"/>
      <c r="K88" s="37"/>
      <c r="L88" s="35"/>
      <c r="M88" s="37"/>
    </row>
    <row r="89" spans="1:13" ht="44.25" customHeight="1">
      <c r="A89" s="18"/>
      <c r="B89" s="19"/>
      <c r="C89" s="20"/>
      <c r="D89" s="21"/>
      <c r="E89" s="21"/>
      <c r="F89" s="21"/>
      <c r="G89" s="28"/>
      <c r="H89" s="26" t="s">
        <v>610</v>
      </c>
      <c r="I89" s="30" t="s">
        <v>498</v>
      </c>
      <c r="J89" s="38"/>
      <c r="K89" s="39"/>
      <c r="L89" s="40"/>
      <c r="M89" s="39"/>
    </row>
    <row r="90" spans="1:13" ht="45.75" customHeight="1">
      <c r="A90" s="10" t="s">
        <v>611</v>
      </c>
      <c r="B90" s="11"/>
      <c r="C90" s="12"/>
      <c r="D90" s="13">
        <v>705.27</v>
      </c>
      <c r="E90" s="13">
        <v>705.27</v>
      </c>
      <c r="F90" s="13">
        <v>0</v>
      </c>
      <c r="G90" s="25" t="s">
        <v>612</v>
      </c>
      <c r="H90" s="26" t="s">
        <v>613</v>
      </c>
      <c r="I90" s="30" t="s">
        <v>498</v>
      </c>
      <c r="J90" s="31" t="s">
        <v>614</v>
      </c>
      <c r="K90" s="30" t="s">
        <v>615</v>
      </c>
      <c r="L90" s="32" t="s">
        <v>457</v>
      </c>
      <c r="M90" s="34" t="s">
        <v>438</v>
      </c>
    </row>
    <row r="91" spans="1:13" ht="48" customHeight="1">
      <c r="A91" s="14"/>
      <c r="B91" s="15"/>
      <c r="C91" s="16"/>
      <c r="D91" s="17"/>
      <c r="E91" s="17"/>
      <c r="F91" s="17"/>
      <c r="G91" s="27"/>
      <c r="H91" s="26" t="s">
        <v>610</v>
      </c>
      <c r="I91" s="30" t="s">
        <v>498</v>
      </c>
      <c r="J91" s="31" t="s">
        <v>616</v>
      </c>
      <c r="K91" s="30" t="s">
        <v>617</v>
      </c>
      <c r="L91" s="35"/>
      <c r="M91" s="37"/>
    </row>
    <row r="92" spans="1:13" ht="25.5" customHeight="1">
      <c r="A92" s="14"/>
      <c r="B92" s="15"/>
      <c r="C92" s="16"/>
      <c r="D92" s="17"/>
      <c r="E92" s="17"/>
      <c r="F92" s="17"/>
      <c r="G92" s="27"/>
      <c r="H92" s="26" t="s">
        <v>618</v>
      </c>
      <c r="I92" s="30" t="s">
        <v>619</v>
      </c>
      <c r="J92" s="31" t="s">
        <v>620</v>
      </c>
      <c r="K92" s="30" t="s">
        <v>621</v>
      </c>
      <c r="L92" s="35"/>
      <c r="M92" s="37"/>
    </row>
    <row r="93" spans="1:13" ht="31.5" customHeight="1">
      <c r="A93" s="14"/>
      <c r="B93" s="15"/>
      <c r="C93" s="16"/>
      <c r="D93" s="17"/>
      <c r="E93" s="17"/>
      <c r="F93" s="17"/>
      <c r="G93" s="27"/>
      <c r="H93" s="26" t="s">
        <v>622</v>
      </c>
      <c r="I93" s="30" t="s">
        <v>623</v>
      </c>
      <c r="J93" s="31" t="s">
        <v>624</v>
      </c>
      <c r="K93" s="30" t="s">
        <v>436</v>
      </c>
      <c r="L93" s="35"/>
      <c r="M93" s="37"/>
    </row>
    <row r="94" spans="1:13" ht="38.25" customHeight="1">
      <c r="A94" s="14"/>
      <c r="B94" s="15"/>
      <c r="C94" s="16"/>
      <c r="D94" s="17"/>
      <c r="E94" s="17"/>
      <c r="F94" s="17"/>
      <c r="G94" s="27"/>
      <c r="H94" s="26" t="s">
        <v>625</v>
      </c>
      <c r="I94" s="30" t="s">
        <v>626</v>
      </c>
      <c r="J94" s="31" t="s">
        <v>627</v>
      </c>
      <c r="K94" s="30" t="s">
        <v>603</v>
      </c>
      <c r="L94" s="35"/>
      <c r="M94" s="37"/>
    </row>
    <row r="95" spans="1:13" ht="30.75" customHeight="1">
      <c r="A95" s="18"/>
      <c r="B95" s="19"/>
      <c r="C95" s="20"/>
      <c r="D95" s="21"/>
      <c r="E95" s="21"/>
      <c r="F95" s="21"/>
      <c r="G95" s="28"/>
      <c r="H95" s="26" t="s">
        <v>628</v>
      </c>
      <c r="I95" s="30" t="s">
        <v>498</v>
      </c>
      <c r="J95" s="31" t="s">
        <v>629</v>
      </c>
      <c r="K95" s="30" t="s">
        <v>630</v>
      </c>
      <c r="L95" s="40"/>
      <c r="M95" s="39"/>
    </row>
    <row r="96" spans="1:13" ht="55.5" customHeight="1">
      <c r="A96" s="10" t="s">
        <v>631</v>
      </c>
      <c r="B96" s="11"/>
      <c r="C96" s="12"/>
      <c r="D96" s="13">
        <v>302.73</v>
      </c>
      <c r="E96" s="13">
        <v>0</v>
      </c>
      <c r="F96" s="13">
        <v>302.73</v>
      </c>
      <c r="G96" s="25" t="s">
        <v>612</v>
      </c>
      <c r="H96" s="26" t="s">
        <v>632</v>
      </c>
      <c r="I96" s="30" t="s">
        <v>633</v>
      </c>
      <c r="J96" s="31" t="s">
        <v>624</v>
      </c>
      <c r="K96" s="30" t="s">
        <v>436</v>
      </c>
      <c r="L96" s="32" t="s">
        <v>457</v>
      </c>
      <c r="M96" s="34" t="s">
        <v>438</v>
      </c>
    </row>
    <row r="97" spans="1:13" ht="37.5" customHeight="1">
      <c r="A97" s="14"/>
      <c r="B97" s="15"/>
      <c r="C97" s="16"/>
      <c r="D97" s="17"/>
      <c r="E97" s="17"/>
      <c r="F97" s="17"/>
      <c r="G97" s="27"/>
      <c r="H97" s="26" t="s">
        <v>634</v>
      </c>
      <c r="I97" s="30" t="s">
        <v>635</v>
      </c>
      <c r="J97" s="31" t="s">
        <v>636</v>
      </c>
      <c r="K97" s="30" t="s">
        <v>621</v>
      </c>
      <c r="L97" s="35"/>
      <c r="M97" s="37"/>
    </row>
    <row r="98" spans="1:13" ht="24" customHeight="1">
      <c r="A98" s="14"/>
      <c r="B98" s="15"/>
      <c r="C98" s="16"/>
      <c r="D98" s="17"/>
      <c r="E98" s="17"/>
      <c r="F98" s="17"/>
      <c r="G98" s="27"/>
      <c r="H98" s="26" t="s">
        <v>613</v>
      </c>
      <c r="I98" s="30" t="s">
        <v>498</v>
      </c>
      <c r="J98" s="33" t="s">
        <v>637</v>
      </c>
      <c r="K98" s="34" t="s">
        <v>436</v>
      </c>
      <c r="L98" s="35"/>
      <c r="M98" s="37"/>
    </row>
    <row r="99" spans="1:13" ht="28.5" customHeight="1">
      <c r="A99" s="14"/>
      <c r="B99" s="15"/>
      <c r="C99" s="16"/>
      <c r="D99" s="17"/>
      <c r="E99" s="17"/>
      <c r="F99" s="17"/>
      <c r="G99" s="27"/>
      <c r="H99" s="26" t="s">
        <v>610</v>
      </c>
      <c r="I99" s="30" t="s">
        <v>498</v>
      </c>
      <c r="J99" s="36"/>
      <c r="K99" s="37"/>
      <c r="L99" s="35"/>
      <c r="M99" s="37"/>
    </row>
    <row r="100" spans="1:13" ht="37.5" customHeight="1">
      <c r="A100" s="14"/>
      <c r="B100" s="15"/>
      <c r="C100" s="16"/>
      <c r="D100" s="17"/>
      <c r="E100" s="17"/>
      <c r="F100" s="17"/>
      <c r="G100" s="27"/>
      <c r="H100" s="26" t="s">
        <v>638</v>
      </c>
      <c r="I100" s="30" t="s">
        <v>639</v>
      </c>
      <c r="J100" s="36"/>
      <c r="K100" s="37"/>
      <c r="L100" s="35"/>
      <c r="M100" s="37"/>
    </row>
    <row r="101" spans="1:13" ht="37.5" customHeight="1">
      <c r="A101" s="18"/>
      <c r="B101" s="19"/>
      <c r="C101" s="20"/>
      <c r="D101" s="21"/>
      <c r="E101" s="21"/>
      <c r="F101" s="21"/>
      <c r="G101" s="28"/>
      <c r="H101" s="26" t="s">
        <v>622</v>
      </c>
      <c r="I101" s="30" t="s">
        <v>640</v>
      </c>
      <c r="J101" s="38"/>
      <c r="K101" s="39"/>
      <c r="L101" s="40"/>
      <c r="M101" s="39"/>
    </row>
  </sheetData>
  <sheetProtection/>
  <mergeCells count="166">
    <mergeCell ref="A1:M1"/>
    <mergeCell ref="B2:M2"/>
    <mergeCell ref="H3:M3"/>
    <mergeCell ref="H4:I4"/>
    <mergeCell ref="J4:K4"/>
    <mergeCell ref="L4:M4"/>
    <mergeCell ref="A5:C5"/>
    <mergeCell ref="A6:C6"/>
    <mergeCell ref="B7:C7"/>
    <mergeCell ref="B35:C35"/>
    <mergeCell ref="B61:C61"/>
    <mergeCell ref="B80:C80"/>
    <mergeCell ref="D8:D14"/>
    <mergeCell ref="D15:D20"/>
    <mergeCell ref="D21:D26"/>
    <mergeCell ref="D27:D30"/>
    <mergeCell ref="D31:D34"/>
    <mergeCell ref="D36:D39"/>
    <mergeCell ref="D40:D45"/>
    <mergeCell ref="D46:D50"/>
    <mergeCell ref="D51:D56"/>
    <mergeCell ref="D57:D60"/>
    <mergeCell ref="D62:D66"/>
    <mergeCell ref="D67:D71"/>
    <mergeCell ref="D72:D79"/>
    <mergeCell ref="D81:D85"/>
    <mergeCell ref="D86:D89"/>
    <mergeCell ref="D90:D95"/>
    <mergeCell ref="D96:D101"/>
    <mergeCell ref="E8:E14"/>
    <mergeCell ref="E15:E20"/>
    <mergeCell ref="E21:E26"/>
    <mergeCell ref="E27:E30"/>
    <mergeCell ref="E31:E34"/>
    <mergeCell ref="E36:E39"/>
    <mergeCell ref="E40:E45"/>
    <mergeCell ref="E46:E50"/>
    <mergeCell ref="E51:E56"/>
    <mergeCell ref="E57:E60"/>
    <mergeCell ref="E62:E66"/>
    <mergeCell ref="E67:E71"/>
    <mergeCell ref="E72:E79"/>
    <mergeCell ref="E81:E85"/>
    <mergeCell ref="E86:E89"/>
    <mergeCell ref="E90:E95"/>
    <mergeCell ref="E96:E101"/>
    <mergeCell ref="F8:F14"/>
    <mergeCell ref="F15:F20"/>
    <mergeCell ref="F21:F26"/>
    <mergeCell ref="F27:F30"/>
    <mergeCell ref="F31:F34"/>
    <mergeCell ref="F36:F39"/>
    <mergeCell ref="F40:F45"/>
    <mergeCell ref="F46:F50"/>
    <mergeCell ref="F51:F56"/>
    <mergeCell ref="F57:F60"/>
    <mergeCell ref="F62:F66"/>
    <mergeCell ref="F67:F71"/>
    <mergeCell ref="F72:F79"/>
    <mergeCell ref="F81:F85"/>
    <mergeCell ref="F86:F89"/>
    <mergeCell ref="F90:F95"/>
    <mergeCell ref="F96:F101"/>
    <mergeCell ref="G3:G4"/>
    <mergeCell ref="G8:G14"/>
    <mergeCell ref="G15:G20"/>
    <mergeCell ref="G21:G26"/>
    <mergeCell ref="G27:G30"/>
    <mergeCell ref="G31:G34"/>
    <mergeCell ref="G36:G39"/>
    <mergeCell ref="G40:G45"/>
    <mergeCell ref="G46:G50"/>
    <mergeCell ref="G51:G56"/>
    <mergeCell ref="G57:G60"/>
    <mergeCell ref="G62:G66"/>
    <mergeCell ref="G67:G71"/>
    <mergeCell ref="G72:G79"/>
    <mergeCell ref="G81:G85"/>
    <mergeCell ref="G86:G89"/>
    <mergeCell ref="G90:G95"/>
    <mergeCell ref="G96:G101"/>
    <mergeCell ref="J9:J14"/>
    <mergeCell ref="J16:J20"/>
    <mergeCell ref="J22:J26"/>
    <mergeCell ref="J29:J30"/>
    <mergeCell ref="J31:J34"/>
    <mergeCell ref="J36:J39"/>
    <mergeCell ref="J41:J45"/>
    <mergeCell ref="J48:J50"/>
    <mergeCell ref="J52:J56"/>
    <mergeCell ref="J58:J60"/>
    <mergeCell ref="J63:J66"/>
    <mergeCell ref="J67:J71"/>
    <mergeCell ref="J72:J79"/>
    <mergeCell ref="J82:J85"/>
    <mergeCell ref="J87:J89"/>
    <mergeCell ref="J98:J101"/>
    <mergeCell ref="K9:K14"/>
    <mergeCell ref="K16:K20"/>
    <mergeCell ref="K22:K26"/>
    <mergeCell ref="K29:K30"/>
    <mergeCell ref="K31:K34"/>
    <mergeCell ref="K36:K39"/>
    <mergeCell ref="K41:K45"/>
    <mergeCell ref="K48:K50"/>
    <mergeCell ref="K52:K56"/>
    <mergeCell ref="K58:K60"/>
    <mergeCell ref="K63:K66"/>
    <mergeCell ref="K67:K71"/>
    <mergeCell ref="K72:K79"/>
    <mergeCell ref="K82:K85"/>
    <mergeCell ref="K87:K89"/>
    <mergeCell ref="K98:K101"/>
    <mergeCell ref="L8:L14"/>
    <mergeCell ref="L15:L20"/>
    <mergeCell ref="L21:L26"/>
    <mergeCell ref="L27:L30"/>
    <mergeCell ref="L31:L34"/>
    <mergeCell ref="L36:L39"/>
    <mergeCell ref="L40:L45"/>
    <mergeCell ref="L46:L50"/>
    <mergeCell ref="L51:L56"/>
    <mergeCell ref="L57:L60"/>
    <mergeCell ref="L62:L66"/>
    <mergeCell ref="L67:L71"/>
    <mergeCell ref="L72:L79"/>
    <mergeCell ref="L81:L85"/>
    <mergeCell ref="L86:L89"/>
    <mergeCell ref="L90:L95"/>
    <mergeCell ref="L96:L101"/>
    <mergeCell ref="M8:M14"/>
    <mergeCell ref="M15:M20"/>
    <mergeCell ref="M21:M26"/>
    <mergeCell ref="M27:M30"/>
    <mergeCell ref="M31:M34"/>
    <mergeCell ref="M36:M39"/>
    <mergeCell ref="M40:M45"/>
    <mergeCell ref="M46:M50"/>
    <mergeCell ref="M51:M56"/>
    <mergeCell ref="M57:M60"/>
    <mergeCell ref="M62:M66"/>
    <mergeCell ref="M67:M71"/>
    <mergeCell ref="M72:M79"/>
    <mergeCell ref="M81:M85"/>
    <mergeCell ref="M86:M89"/>
    <mergeCell ref="M90:M95"/>
    <mergeCell ref="M96:M101"/>
    <mergeCell ref="A96:C101"/>
    <mergeCell ref="A90:C95"/>
    <mergeCell ref="A86:C89"/>
    <mergeCell ref="A81:C85"/>
    <mergeCell ref="A72:C79"/>
    <mergeCell ref="A67:C71"/>
    <mergeCell ref="A62:C66"/>
    <mergeCell ref="A57:C60"/>
    <mergeCell ref="A51:C56"/>
    <mergeCell ref="A46:C50"/>
    <mergeCell ref="A40:C45"/>
    <mergeCell ref="A36:C39"/>
    <mergeCell ref="A31:C34"/>
    <mergeCell ref="A27:C30"/>
    <mergeCell ref="A21:C26"/>
    <mergeCell ref="A15:C20"/>
    <mergeCell ref="A8:C14"/>
    <mergeCell ref="A3:C4"/>
    <mergeCell ref="D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showZeros="0" tabSelected="1" workbookViewId="0" topLeftCell="A1">
      <selection activeCell="C51" sqref="C5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44"/>
      <c r="B1" s="144"/>
      <c r="C1" s="144"/>
      <c r="D1" s="81" t="s">
        <v>3</v>
      </c>
    </row>
    <row r="2" spans="1:4" ht="20.25" customHeight="1">
      <c r="A2" s="50" t="s">
        <v>4</v>
      </c>
      <c r="B2" s="50"/>
      <c r="C2" s="50"/>
      <c r="D2" s="50"/>
    </row>
    <row r="3" spans="1:4" ht="20.25" customHeight="1">
      <c r="A3" s="145" t="s">
        <v>0</v>
      </c>
      <c r="B3" s="145"/>
      <c r="C3" s="73"/>
      <c r="D3" s="63" t="s">
        <v>5</v>
      </c>
    </row>
    <row r="4" spans="1:4" ht="20.25" customHeight="1">
      <c r="A4" s="146" t="s">
        <v>6</v>
      </c>
      <c r="B4" s="147"/>
      <c r="C4" s="146" t="s">
        <v>7</v>
      </c>
      <c r="D4" s="147"/>
    </row>
    <row r="5" spans="1:4" ht="20.25" customHeight="1">
      <c r="A5" s="149" t="s">
        <v>8</v>
      </c>
      <c r="B5" s="149" t="s">
        <v>9</v>
      </c>
      <c r="C5" s="149" t="s">
        <v>8</v>
      </c>
      <c r="D5" s="171" t="s">
        <v>9</v>
      </c>
    </row>
    <row r="6" spans="1:4" ht="20.25" customHeight="1">
      <c r="A6" s="160" t="s">
        <v>10</v>
      </c>
      <c r="B6" s="199">
        <f>147869.44-134903</f>
        <v>12966.440000000002</v>
      </c>
      <c r="C6" s="160" t="s">
        <v>11</v>
      </c>
      <c r="D6" s="199">
        <v>0</v>
      </c>
    </row>
    <row r="7" spans="1:4" ht="20.25" customHeight="1">
      <c r="A7" s="160" t="s">
        <v>12</v>
      </c>
      <c r="B7" s="152">
        <v>0</v>
      </c>
      <c r="C7" s="160" t="s">
        <v>13</v>
      </c>
      <c r="D7" s="199">
        <v>0</v>
      </c>
    </row>
    <row r="8" spans="1:4" ht="20.25" customHeight="1">
      <c r="A8" s="151" t="s">
        <v>14</v>
      </c>
      <c r="B8" s="199">
        <v>0</v>
      </c>
      <c r="C8" s="200" t="s">
        <v>15</v>
      </c>
      <c r="D8" s="199">
        <v>0</v>
      </c>
    </row>
    <row r="9" spans="1:4" ht="20.25" customHeight="1">
      <c r="A9" s="160" t="s">
        <v>16</v>
      </c>
      <c r="B9" s="189">
        <v>19186.45</v>
      </c>
      <c r="C9" s="160" t="s">
        <v>17</v>
      </c>
      <c r="D9" s="199">
        <v>0</v>
      </c>
    </row>
    <row r="10" spans="1:4" ht="20.25" customHeight="1">
      <c r="A10" s="160" t="s">
        <v>18</v>
      </c>
      <c r="B10" s="199">
        <v>400</v>
      </c>
      <c r="C10" s="160" t="s">
        <v>19</v>
      </c>
      <c r="D10" s="199">
        <v>508</v>
      </c>
    </row>
    <row r="11" spans="1:4" ht="20.25" customHeight="1">
      <c r="A11" s="160" t="s">
        <v>20</v>
      </c>
      <c r="B11" s="199">
        <v>917.74</v>
      </c>
      <c r="C11" s="160" t="s">
        <v>21</v>
      </c>
      <c r="D11" s="199">
        <v>0</v>
      </c>
    </row>
    <row r="12" spans="1:4" ht="20.25" customHeight="1">
      <c r="A12" s="160"/>
      <c r="B12" s="199"/>
      <c r="C12" s="160" t="s">
        <v>22</v>
      </c>
      <c r="D12" s="199">
        <v>0</v>
      </c>
    </row>
    <row r="13" spans="1:4" ht="20.25" customHeight="1">
      <c r="A13" s="154"/>
      <c r="B13" s="199"/>
      <c r="C13" s="160" t="s">
        <v>23</v>
      </c>
      <c r="D13" s="199">
        <f>183028.51-134903</f>
        <v>48125.51000000001</v>
      </c>
    </row>
    <row r="14" spans="1:4" ht="20.25" customHeight="1">
      <c r="A14" s="154"/>
      <c r="B14" s="199"/>
      <c r="C14" s="160" t="s">
        <v>24</v>
      </c>
      <c r="D14" s="199">
        <v>0</v>
      </c>
    </row>
    <row r="15" spans="1:4" ht="20.25" customHeight="1">
      <c r="A15" s="154"/>
      <c r="B15" s="199"/>
      <c r="C15" s="160" t="s">
        <v>25</v>
      </c>
      <c r="D15" s="199">
        <v>2285.16</v>
      </c>
    </row>
    <row r="16" spans="1:4" ht="20.25" customHeight="1">
      <c r="A16" s="154"/>
      <c r="B16" s="199"/>
      <c r="C16" s="160" t="s">
        <v>26</v>
      </c>
      <c r="D16" s="199">
        <v>0</v>
      </c>
    </row>
    <row r="17" spans="1:4" ht="20.25" customHeight="1">
      <c r="A17" s="154"/>
      <c r="B17" s="199"/>
      <c r="C17" s="160" t="s">
        <v>27</v>
      </c>
      <c r="D17" s="199">
        <v>0</v>
      </c>
    </row>
    <row r="18" spans="1:4" ht="20.25" customHeight="1">
      <c r="A18" s="154"/>
      <c r="B18" s="199"/>
      <c r="C18" s="160" t="s">
        <v>28</v>
      </c>
      <c r="D18" s="199">
        <v>0</v>
      </c>
    </row>
    <row r="19" spans="1:4" ht="20.25" customHeight="1">
      <c r="A19" s="154"/>
      <c r="B19" s="199"/>
      <c r="C19" s="160" t="s">
        <v>29</v>
      </c>
      <c r="D19" s="199">
        <v>0</v>
      </c>
    </row>
    <row r="20" spans="1:4" ht="20.25" customHeight="1">
      <c r="A20" s="154"/>
      <c r="B20" s="199"/>
      <c r="C20" s="160" t="s">
        <v>30</v>
      </c>
      <c r="D20" s="199">
        <v>0</v>
      </c>
    </row>
    <row r="21" spans="1:4" ht="20.25" customHeight="1">
      <c r="A21" s="154"/>
      <c r="B21" s="199"/>
      <c r="C21" s="160" t="s">
        <v>31</v>
      </c>
      <c r="D21" s="199">
        <v>0</v>
      </c>
    </row>
    <row r="22" spans="1:4" ht="20.25" customHeight="1">
      <c r="A22" s="154"/>
      <c r="B22" s="199"/>
      <c r="C22" s="160" t="s">
        <v>32</v>
      </c>
      <c r="D22" s="199">
        <v>0</v>
      </c>
    </row>
    <row r="23" spans="1:4" ht="20.25" customHeight="1">
      <c r="A23" s="154"/>
      <c r="B23" s="199"/>
      <c r="C23" s="160" t="s">
        <v>33</v>
      </c>
      <c r="D23" s="199">
        <v>0</v>
      </c>
    </row>
    <row r="24" spans="1:4" ht="20.25" customHeight="1">
      <c r="A24" s="154"/>
      <c r="B24" s="199"/>
      <c r="C24" s="160" t="s">
        <v>34</v>
      </c>
      <c r="D24" s="199">
        <v>0</v>
      </c>
    </row>
    <row r="25" spans="1:4" ht="20.25" customHeight="1">
      <c r="A25" s="154"/>
      <c r="B25" s="199"/>
      <c r="C25" s="160" t="s">
        <v>35</v>
      </c>
      <c r="D25" s="199">
        <v>919.17</v>
      </c>
    </row>
    <row r="26" spans="1:4" ht="20.25" customHeight="1">
      <c r="A26" s="160"/>
      <c r="B26" s="199"/>
      <c r="C26" s="160" t="s">
        <v>36</v>
      </c>
      <c r="D26" s="199">
        <v>0</v>
      </c>
    </row>
    <row r="27" spans="1:4" ht="20.25" customHeight="1">
      <c r="A27" s="160"/>
      <c r="B27" s="199"/>
      <c r="C27" s="160" t="s">
        <v>37</v>
      </c>
      <c r="D27" s="199">
        <v>0</v>
      </c>
    </row>
    <row r="28" spans="1:4" ht="20.25" customHeight="1">
      <c r="A28" s="160" t="s">
        <v>38</v>
      </c>
      <c r="B28" s="199"/>
      <c r="C28" s="160" t="s">
        <v>39</v>
      </c>
      <c r="D28" s="199">
        <v>0</v>
      </c>
    </row>
    <row r="29" spans="1:4" ht="20.25" customHeight="1">
      <c r="A29" s="160"/>
      <c r="B29" s="199"/>
      <c r="C29" s="160" t="s">
        <v>40</v>
      </c>
      <c r="D29" s="199">
        <v>0</v>
      </c>
    </row>
    <row r="30" spans="1:4" ht="20.25" customHeight="1">
      <c r="A30" s="160"/>
      <c r="B30" s="199"/>
      <c r="C30" s="160" t="s">
        <v>41</v>
      </c>
      <c r="D30" s="199">
        <v>1465.97</v>
      </c>
    </row>
    <row r="31" spans="1:4" ht="20.25" customHeight="1">
      <c r="A31" s="160"/>
      <c r="B31" s="199"/>
      <c r="C31" s="160" t="s">
        <v>42</v>
      </c>
      <c r="D31" s="199">
        <v>0</v>
      </c>
    </row>
    <row r="32" spans="1:4" ht="20.25" customHeight="1">
      <c r="A32" s="160"/>
      <c r="B32" s="199"/>
      <c r="C32" s="160" t="s">
        <v>43</v>
      </c>
      <c r="D32" s="199">
        <v>0</v>
      </c>
    </row>
    <row r="33" spans="1:4" ht="20.25" customHeight="1">
      <c r="A33" s="160"/>
      <c r="B33" s="199"/>
      <c r="C33" s="160" t="s">
        <v>44</v>
      </c>
      <c r="D33" s="199">
        <v>0</v>
      </c>
    </row>
    <row r="34" spans="1:4" ht="20.25" customHeight="1">
      <c r="A34" s="160"/>
      <c r="B34" s="199"/>
      <c r="C34" s="160" t="s">
        <v>45</v>
      </c>
      <c r="D34" s="199">
        <v>0</v>
      </c>
    </row>
    <row r="35" spans="1:4" ht="20.25" customHeight="1">
      <c r="A35" s="160"/>
      <c r="B35" s="199"/>
      <c r="C35" s="160"/>
      <c r="D35" s="201"/>
    </row>
    <row r="36" spans="1:4" ht="20.25" customHeight="1">
      <c r="A36" s="165" t="s">
        <v>46</v>
      </c>
      <c r="B36" s="201">
        <f>SUM(B6:B34)</f>
        <v>33470.630000000005</v>
      </c>
      <c r="C36" s="165" t="s">
        <v>47</v>
      </c>
      <c r="D36" s="201">
        <f>SUM(D6:D34)</f>
        <v>53303.81000000001</v>
      </c>
    </row>
    <row r="37" spans="1:4" ht="20.25" customHeight="1">
      <c r="A37" s="160" t="s">
        <v>48</v>
      </c>
      <c r="B37" s="199">
        <v>956</v>
      </c>
      <c r="C37" s="160" t="s">
        <v>49</v>
      </c>
      <c r="D37" s="199">
        <v>0</v>
      </c>
    </row>
    <row r="38" spans="1:4" ht="20.25" customHeight="1">
      <c r="A38" s="160" t="s">
        <v>50</v>
      </c>
      <c r="B38" s="199">
        <v>18877.18</v>
      </c>
      <c r="C38" s="160" t="s">
        <v>51</v>
      </c>
      <c r="D38" s="199">
        <v>0</v>
      </c>
    </row>
    <row r="39" spans="1:4" ht="20.25" customHeight="1">
      <c r="A39" s="160"/>
      <c r="B39" s="199"/>
      <c r="C39" s="160" t="s">
        <v>52</v>
      </c>
      <c r="D39" s="199">
        <v>0</v>
      </c>
    </row>
    <row r="40" spans="1:4" ht="20.25" customHeight="1">
      <c r="A40" s="160"/>
      <c r="B40" s="202"/>
      <c r="C40" s="160"/>
      <c r="D40" s="201"/>
    </row>
    <row r="41" spans="1:4" ht="20.25" customHeight="1">
      <c r="A41" s="165" t="s">
        <v>53</v>
      </c>
      <c r="B41" s="202">
        <f>SUM(B36:B38)</f>
        <v>53303.810000000005</v>
      </c>
      <c r="C41" s="165" t="s">
        <v>54</v>
      </c>
      <c r="D41" s="201">
        <f>SUM(D36,D37,D39)</f>
        <v>53303.81000000001</v>
      </c>
    </row>
    <row r="42" spans="1:4" ht="20.25" customHeight="1">
      <c r="A42" s="203"/>
      <c r="B42" s="191">
        <f>B11/B41*100</f>
        <v>1.721715577179192</v>
      </c>
      <c r="C42" s="204"/>
      <c r="D42" s="144"/>
    </row>
    <row r="43" ht="11.25">
      <c r="B43" s="191">
        <f>400/B41*100</f>
        <v>0.7504154018258732</v>
      </c>
    </row>
    <row r="44" ht="11.25">
      <c r="B44" s="191">
        <f>B9/B41*100</f>
        <v>35.994518965905065</v>
      </c>
    </row>
    <row r="45" ht="11.25">
      <c r="B45" s="191">
        <f>B6/B41*100</f>
        <v>24.32554070712769</v>
      </c>
    </row>
    <row r="46" ht="11.25">
      <c r="B46" s="191">
        <f>B38/B41*100</f>
        <v>35.41431653759834</v>
      </c>
    </row>
    <row r="47" ht="11.25">
      <c r="B47" s="191">
        <f>B37/B41*100</f>
        <v>1.7934928103638368</v>
      </c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workbookViewId="0" topLeftCell="A15">
      <selection activeCell="N16" sqref="N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38"/>
      <c r="T1" s="198" t="s">
        <v>55</v>
      </c>
    </row>
    <row r="2" spans="1:20" ht="19.5" customHeight="1">
      <c r="A2" s="50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9.5" customHeight="1">
      <c r="A3" s="51" t="s">
        <v>0</v>
      </c>
      <c r="B3" s="51"/>
      <c r="C3" s="51"/>
      <c r="D3" s="51"/>
      <c r="E3" s="51"/>
      <c r="F3" s="74"/>
      <c r="G3" s="74"/>
      <c r="H3" s="74"/>
      <c r="I3" s="74"/>
      <c r="J3" s="128"/>
      <c r="K3" s="128"/>
      <c r="L3" s="128"/>
      <c r="M3" s="128"/>
      <c r="N3" s="128"/>
      <c r="O3" s="128"/>
      <c r="P3" s="128"/>
      <c r="Q3" s="128"/>
      <c r="R3" s="128"/>
      <c r="S3" s="115"/>
      <c r="T3" s="63" t="s">
        <v>5</v>
      </c>
    </row>
    <row r="4" spans="1:20" ht="19.5" customHeight="1">
      <c r="A4" s="52" t="s">
        <v>57</v>
      </c>
      <c r="B4" s="53"/>
      <c r="C4" s="53"/>
      <c r="D4" s="53"/>
      <c r="E4" s="54"/>
      <c r="F4" s="109" t="s">
        <v>58</v>
      </c>
      <c r="G4" s="65" t="s">
        <v>59</v>
      </c>
      <c r="H4" s="67" t="s">
        <v>60</v>
      </c>
      <c r="I4" s="67" t="s">
        <v>61</v>
      </c>
      <c r="J4" s="67" t="s">
        <v>62</v>
      </c>
      <c r="K4" s="67" t="s">
        <v>63</v>
      </c>
      <c r="L4" s="67"/>
      <c r="M4" s="194" t="s">
        <v>64</v>
      </c>
      <c r="N4" s="195" t="s">
        <v>65</v>
      </c>
      <c r="O4" s="196"/>
      <c r="P4" s="196"/>
      <c r="Q4" s="196"/>
      <c r="R4" s="196"/>
      <c r="S4" s="67" t="s">
        <v>66</v>
      </c>
      <c r="T4" s="67" t="s">
        <v>67</v>
      </c>
    </row>
    <row r="5" spans="1:20" ht="19.5" customHeight="1">
      <c r="A5" s="52" t="s">
        <v>68</v>
      </c>
      <c r="B5" s="53"/>
      <c r="C5" s="54"/>
      <c r="D5" s="105" t="s">
        <v>69</v>
      </c>
      <c r="E5" s="66" t="s">
        <v>70</v>
      </c>
      <c r="F5" s="67"/>
      <c r="G5" s="65"/>
      <c r="H5" s="67"/>
      <c r="I5" s="67"/>
      <c r="J5" s="67"/>
      <c r="K5" s="192" t="s">
        <v>71</v>
      </c>
      <c r="L5" s="67" t="s">
        <v>72</v>
      </c>
      <c r="M5" s="143"/>
      <c r="N5" s="119" t="s">
        <v>73</v>
      </c>
      <c r="O5" s="119" t="s">
        <v>74</v>
      </c>
      <c r="P5" s="119" t="s">
        <v>75</v>
      </c>
      <c r="Q5" s="119" t="s">
        <v>76</v>
      </c>
      <c r="R5" s="66" t="s">
        <v>77</v>
      </c>
      <c r="S5" s="67"/>
      <c r="T5" s="67"/>
    </row>
    <row r="6" spans="1:20" ht="30.75" customHeight="1">
      <c r="A6" s="57" t="s">
        <v>78</v>
      </c>
      <c r="B6" s="56" t="s">
        <v>79</v>
      </c>
      <c r="C6" s="58" t="s">
        <v>80</v>
      </c>
      <c r="D6" s="68"/>
      <c r="E6" s="68"/>
      <c r="F6" s="69"/>
      <c r="G6" s="70"/>
      <c r="H6" s="69"/>
      <c r="I6" s="69"/>
      <c r="J6" s="69"/>
      <c r="K6" s="193"/>
      <c r="L6" s="69"/>
      <c r="M6" s="197"/>
      <c r="N6" s="69"/>
      <c r="O6" s="69"/>
      <c r="P6" s="69"/>
      <c r="Q6" s="69"/>
      <c r="R6" s="68"/>
      <c r="S6" s="67"/>
      <c r="T6" s="67"/>
    </row>
    <row r="7" spans="1:20" ht="19.5" customHeight="1">
      <c r="A7" s="60" t="s">
        <v>38</v>
      </c>
      <c r="B7" s="60" t="s">
        <v>38</v>
      </c>
      <c r="C7" s="60" t="s">
        <v>38</v>
      </c>
      <c r="D7" s="60" t="s">
        <v>38</v>
      </c>
      <c r="E7" s="60" t="s">
        <v>58</v>
      </c>
      <c r="F7" s="79">
        <f>SUM(F9,F20,F31,F46,F57,F72)</f>
        <v>53303.81</v>
      </c>
      <c r="G7" s="79">
        <f aca="true" t="shared" si="0" ref="G7:T7">SUM(G9,G20,G31,G46,G57,G72)</f>
        <v>18877.179999999997</v>
      </c>
      <c r="H7" s="79">
        <f t="shared" si="0"/>
        <v>12966.44</v>
      </c>
      <c r="I7" s="79">
        <f t="shared" si="0"/>
        <v>0</v>
      </c>
      <c r="J7" s="79">
        <f t="shared" si="0"/>
        <v>0</v>
      </c>
      <c r="K7" s="79">
        <f t="shared" si="0"/>
        <v>19186.45</v>
      </c>
      <c r="L7" s="79">
        <f t="shared" si="0"/>
        <v>0</v>
      </c>
      <c r="M7" s="79">
        <f t="shared" si="0"/>
        <v>400</v>
      </c>
      <c r="N7" s="79">
        <f t="shared" si="0"/>
        <v>0</v>
      </c>
      <c r="O7" s="79">
        <f t="shared" si="0"/>
        <v>0</v>
      </c>
      <c r="P7" s="79">
        <f t="shared" si="0"/>
        <v>0</v>
      </c>
      <c r="Q7" s="79">
        <f t="shared" si="0"/>
        <v>0</v>
      </c>
      <c r="R7" s="79">
        <f t="shared" si="0"/>
        <v>0</v>
      </c>
      <c r="S7" s="71">
        <f t="shared" si="0"/>
        <v>917.74</v>
      </c>
      <c r="T7" s="71">
        <f t="shared" si="0"/>
        <v>956</v>
      </c>
    </row>
    <row r="8" spans="1:20" ht="19.5" customHeight="1">
      <c r="A8" s="60" t="s">
        <v>38</v>
      </c>
      <c r="B8" s="60" t="s">
        <v>38</v>
      </c>
      <c r="C8" s="60" t="s">
        <v>38</v>
      </c>
      <c r="D8" s="60" t="s">
        <v>38</v>
      </c>
      <c r="E8" s="60" t="s">
        <v>81</v>
      </c>
      <c r="F8" s="79">
        <f>SUM(G8:T8)</f>
        <v>20299.89</v>
      </c>
      <c r="G8" s="79">
        <f>SUM(G9)</f>
        <v>16879.05</v>
      </c>
      <c r="H8" s="79">
        <f aca="true" t="shared" si="1" ref="H8:T8">SUM(H9)</f>
        <v>3420.84</v>
      </c>
      <c r="I8" s="79">
        <f t="shared" si="1"/>
        <v>0</v>
      </c>
      <c r="J8" s="79">
        <f t="shared" si="1"/>
        <v>0</v>
      </c>
      <c r="K8" s="79">
        <f t="shared" si="1"/>
        <v>0</v>
      </c>
      <c r="L8" s="79">
        <f t="shared" si="1"/>
        <v>0</v>
      </c>
      <c r="M8" s="79">
        <f t="shared" si="1"/>
        <v>0</v>
      </c>
      <c r="N8" s="79">
        <f t="shared" si="1"/>
        <v>0</v>
      </c>
      <c r="O8" s="79">
        <f t="shared" si="1"/>
        <v>0</v>
      </c>
      <c r="P8" s="79">
        <f t="shared" si="1"/>
        <v>0</v>
      </c>
      <c r="Q8" s="79">
        <f t="shared" si="1"/>
        <v>0</v>
      </c>
      <c r="R8" s="79">
        <f t="shared" si="1"/>
        <v>0</v>
      </c>
      <c r="S8" s="79">
        <f t="shared" si="1"/>
        <v>0</v>
      </c>
      <c r="T8" s="71">
        <f t="shared" si="1"/>
        <v>0</v>
      </c>
    </row>
    <row r="9" spans="1:20" ht="19.5" customHeight="1">
      <c r="A9" s="60" t="s">
        <v>38</v>
      </c>
      <c r="B9" s="60" t="s">
        <v>38</v>
      </c>
      <c r="C9" s="60" t="s">
        <v>38</v>
      </c>
      <c r="D9" s="60" t="s">
        <v>38</v>
      </c>
      <c r="E9" s="60" t="s">
        <v>82</v>
      </c>
      <c r="F9" s="79">
        <f>SUM(F10:F18)</f>
        <v>20299.89</v>
      </c>
      <c r="G9" s="79">
        <f>SUM(G10:G18)</f>
        <v>16879.05</v>
      </c>
      <c r="H9" s="79">
        <f aca="true" t="shared" si="2" ref="H9:T9">SUM(H10:H18)</f>
        <v>3420.84</v>
      </c>
      <c r="I9" s="79">
        <f t="shared" si="2"/>
        <v>0</v>
      </c>
      <c r="J9" s="79">
        <f t="shared" si="2"/>
        <v>0</v>
      </c>
      <c r="K9" s="79">
        <f t="shared" si="2"/>
        <v>0</v>
      </c>
      <c r="L9" s="79">
        <f t="shared" si="2"/>
        <v>0</v>
      </c>
      <c r="M9" s="79">
        <f t="shared" si="2"/>
        <v>0</v>
      </c>
      <c r="N9" s="79">
        <f t="shared" si="2"/>
        <v>0</v>
      </c>
      <c r="O9" s="79">
        <f t="shared" si="2"/>
        <v>0</v>
      </c>
      <c r="P9" s="79">
        <f t="shared" si="2"/>
        <v>0</v>
      </c>
      <c r="Q9" s="79">
        <f t="shared" si="2"/>
        <v>0</v>
      </c>
      <c r="R9" s="79">
        <f t="shared" si="2"/>
        <v>0</v>
      </c>
      <c r="S9" s="71">
        <f t="shared" si="2"/>
        <v>0</v>
      </c>
      <c r="T9" s="71">
        <f t="shared" si="2"/>
        <v>0</v>
      </c>
    </row>
    <row r="10" spans="1:20" ht="19.5" customHeight="1">
      <c r="A10" s="60" t="s">
        <v>83</v>
      </c>
      <c r="B10" s="60" t="s">
        <v>84</v>
      </c>
      <c r="C10" s="60" t="s">
        <v>85</v>
      </c>
      <c r="D10" s="60" t="s">
        <v>86</v>
      </c>
      <c r="E10" s="60" t="s">
        <v>87</v>
      </c>
      <c r="F10" s="79">
        <f aca="true" t="shared" si="3" ref="F10:F71">SUM(G10:T10)</f>
        <v>114</v>
      </c>
      <c r="G10" s="79">
        <v>0</v>
      </c>
      <c r="H10" s="79">
        <v>114</v>
      </c>
      <c r="I10" s="79">
        <v>0</v>
      </c>
      <c r="J10" s="71">
        <v>0</v>
      </c>
      <c r="K10" s="72">
        <v>0</v>
      </c>
      <c r="L10" s="79">
        <v>0</v>
      </c>
      <c r="M10" s="71">
        <v>0</v>
      </c>
      <c r="N10" s="72">
        <f aca="true" t="shared" si="4" ref="N10:N38">SUM(O10:R10)</f>
        <v>0</v>
      </c>
      <c r="O10" s="79">
        <v>0</v>
      </c>
      <c r="P10" s="79">
        <v>0</v>
      </c>
      <c r="Q10" s="79">
        <v>0</v>
      </c>
      <c r="R10" s="79">
        <v>0</v>
      </c>
      <c r="S10" s="71">
        <v>0</v>
      </c>
      <c r="T10" s="71">
        <v>0</v>
      </c>
    </row>
    <row r="11" spans="1:20" ht="19.5" customHeight="1">
      <c r="A11" s="60" t="s">
        <v>88</v>
      </c>
      <c r="B11" s="60" t="s">
        <v>89</v>
      </c>
      <c r="C11" s="60" t="s">
        <v>89</v>
      </c>
      <c r="D11" s="60" t="s">
        <v>86</v>
      </c>
      <c r="E11" s="60" t="s">
        <v>90</v>
      </c>
      <c r="F11" s="79">
        <f t="shared" si="3"/>
        <v>68.8</v>
      </c>
      <c r="G11" s="79">
        <v>0</v>
      </c>
      <c r="H11" s="79">
        <v>68.8</v>
      </c>
      <c r="I11" s="79">
        <v>0</v>
      </c>
      <c r="J11" s="71">
        <v>0</v>
      </c>
      <c r="K11" s="72">
        <v>0</v>
      </c>
      <c r="L11" s="79">
        <v>0</v>
      </c>
      <c r="M11" s="71">
        <v>0</v>
      </c>
      <c r="N11" s="72">
        <f t="shared" si="4"/>
        <v>0</v>
      </c>
      <c r="O11" s="79">
        <v>0</v>
      </c>
      <c r="P11" s="79">
        <v>0</v>
      </c>
      <c r="Q11" s="79">
        <v>0</v>
      </c>
      <c r="R11" s="79">
        <v>0</v>
      </c>
      <c r="S11" s="71">
        <v>0</v>
      </c>
      <c r="T11" s="71">
        <v>0</v>
      </c>
    </row>
    <row r="12" spans="1:20" ht="19.5" customHeight="1">
      <c r="A12" s="60" t="s">
        <v>88</v>
      </c>
      <c r="B12" s="60" t="s">
        <v>91</v>
      </c>
      <c r="C12" s="60" t="s">
        <v>89</v>
      </c>
      <c r="D12" s="60" t="s">
        <v>86</v>
      </c>
      <c r="E12" s="60" t="s">
        <v>92</v>
      </c>
      <c r="F12" s="79">
        <f t="shared" si="3"/>
        <v>8879.05</v>
      </c>
      <c r="G12" s="79">
        <v>8879.05</v>
      </c>
      <c r="H12" s="79"/>
      <c r="I12" s="79">
        <v>0</v>
      </c>
      <c r="J12" s="71">
        <v>0</v>
      </c>
      <c r="K12" s="72">
        <v>0</v>
      </c>
      <c r="L12" s="79">
        <v>0</v>
      </c>
      <c r="M12" s="71">
        <v>0</v>
      </c>
      <c r="N12" s="72">
        <f t="shared" si="4"/>
        <v>0</v>
      </c>
      <c r="O12" s="79">
        <v>0</v>
      </c>
      <c r="P12" s="79">
        <v>0</v>
      </c>
      <c r="Q12" s="79">
        <v>0</v>
      </c>
      <c r="R12" s="79">
        <v>0</v>
      </c>
      <c r="S12" s="71">
        <v>0</v>
      </c>
      <c r="T12" s="71">
        <v>0</v>
      </c>
    </row>
    <row r="13" spans="1:20" ht="19.5" customHeight="1">
      <c r="A13" s="60" t="s">
        <v>88</v>
      </c>
      <c r="B13" s="60" t="s">
        <v>93</v>
      </c>
      <c r="C13" s="60" t="s">
        <v>94</v>
      </c>
      <c r="D13" s="60" t="s">
        <v>86</v>
      </c>
      <c r="E13" s="60" t="s">
        <v>95</v>
      </c>
      <c r="F13" s="79">
        <f t="shared" si="3"/>
        <v>855.5</v>
      </c>
      <c r="G13" s="79">
        <v>0</v>
      </c>
      <c r="H13" s="79">
        <v>855.5</v>
      </c>
      <c r="I13" s="79">
        <v>0</v>
      </c>
      <c r="J13" s="71">
        <v>0</v>
      </c>
      <c r="K13" s="72">
        <v>0</v>
      </c>
      <c r="L13" s="79">
        <v>0</v>
      </c>
      <c r="M13" s="71">
        <v>0</v>
      </c>
      <c r="N13" s="72">
        <f t="shared" si="4"/>
        <v>0</v>
      </c>
      <c r="O13" s="79">
        <v>0</v>
      </c>
      <c r="P13" s="79">
        <v>0</v>
      </c>
      <c r="Q13" s="79">
        <v>0</v>
      </c>
      <c r="R13" s="79">
        <v>0</v>
      </c>
      <c r="S13" s="71">
        <v>0</v>
      </c>
      <c r="T13" s="71">
        <v>0</v>
      </c>
    </row>
    <row r="14" spans="1:20" ht="19.5" customHeight="1">
      <c r="A14" s="60" t="s">
        <v>88</v>
      </c>
      <c r="B14" s="60" t="s">
        <v>93</v>
      </c>
      <c r="C14" s="60" t="s">
        <v>96</v>
      </c>
      <c r="D14" s="60" t="s">
        <v>86</v>
      </c>
      <c r="E14" s="60" t="s">
        <v>97</v>
      </c>
      <c r="F14" s="79">
        <f t="shared" si="3"/>
        <v>1282</v>
      </c>
      <c r="G14" s="79">
        <v>0</v>
      </c>
      <c r="H14" s="79">
        <v>1282</v>
      </c>
      <c r="I14" s="79">
        <v>0</v>
      </c>
      <c r="J14" s="71">
        <v>0</v>
      </c>
      <c r="K14" s="72">
        <v>0</v>
      </c>
      <c r="L14" s="79">
        <v>0</v>
      </c>
      <c r="M14" s="71">
        <v>0</v>
      </c>
      <c r="N14" s="72">
        <f t="shared" si="4"/>
        <v>0</v>
      </c>
      <c r="O14" s="79">
        <v>0</v>
      </c>
      <c r="P14" s="79">
        <v>0</v>
      </c>
      <c r="Q14" s="79">
        <v>0</v>
      </c>
      <c r="R14" s="71">
        <v>0</v>
      </c>
      <c r="S14" s="72">
        <v>0</v>
      </c>
      <c r="T14" s="71">
        <v>0</v>
      </c>
    </row>
    <row r="15" spans="1:20" ht="19.5" customHeight="1">
      <c r="A15" s="60" t="s">
        <v>88</v>
      </c>
      <c r="B15" s="60" t="s">
        <v>93</v>
      </c>
      <c r="C15" s="60" t="s">
        <v>98</v>
      </c>
      <c r="D15" s="60" t="s">
        <v>86</v>
      </c>
      <c r="E15" s="60" t="s">
        <v>99</v>
      </c>
      <c r="F15" s="79">
        <f t="shared" si="3"/>
        <v>9000</v>
      </c>
      <c r="G15" s="79">
        <v>8000</v>
      </c>
      <c r="H15" s="79">
        <v>1000</v>
      </c>
      <c r="I15" s="79">
        <v>0</v>
      </c>
      <c r="J15" s="71">
        <v>0</v>
      </c>
      <c r="K15" s="72">
        <v>0</v>
      </c>
      <c r="L15" s="79">
        <v>0</v>
      </c>
      <c r="M15" s="71">
        <v>0</v>
      </c>
      <c r="N15" s="72">
        <f t="shared" si="4"/>
        <v>0</v>
      </c>
      <c r="O15" s="79">
        <v>0</v>
      </c>
      <c r="P15" s="79">
        <v>0</v>
      </c>
      <c r="Q15" s="79">
        <v>0</v>
      </c>
      <c r="R15" s="71">
        <v>0</v>
      </c>
      <c r="S15" s="72">
        <v>0</v>
      </c>
      <c r="T15" s="71">
        <v>0</v>
      </c>
    </row>
    <row r="16" spans="1:20" ht="19.5" customHeight="1">
      <c r="A16" s="60" t="s">
        <v>100</v>
      </c>
      <c r="B16" s="60" t="s">
        <v>101</v>
      </c>
      <c r="C16" s="60" t="s">
        <v>94</v>
      </c>
      <c r="D16" s="60" t="s">
        <v>86</v>
      </c>
      <c r="E16" s="60" t="s">
        <v>102</v>
      </c>
      <c r="F16" s="79">
        <f t="shared" si="3"/>
        <v>40.48</v>
      </c>
      <c r="G16" s="79">
        <v>0</v>
      </c>
      <c r="H16" s="79">
        <v>40.48</v>
      </c>
      <c r="I16" s="79">
        <v>0</v>
      </c>
      <c r="J16" s="71">
        <v>0</v>
      </c>
      <c r="K16" s="72">
        <v>0</v>
      </c>
      <c r="L16" s="79">
        <v>0</v>
      </c>
      <c r="M16" s="71">
        <v>0</v>
      </c>
      <c r="N16" s="72">
        <f t="shared" si="4"/>
        <v>0</v>
      </c>
      <c r="O16" s="79">
        <v>0</v>
      </c>
      <c r="P16" s="79">
        <v>0</v>
      </c>
      <c r="Q16" s="79">
        <v>0</v>
      </c>
      <c r="R16" s="71">
        <v>0</v>
      </c>
      <c r="S16" s="72">
        <v>0</v>
      </c>
      <c r="T16" s="71">
        <v>0</v>
      </c>
    </row>
    <row r="17" spans="1:20" ht="19.5" customHeight="1">
      <c r="A17" s="60" t="s">
        <v>100</v>
      </c>
      <c r="B17" s="60" t="s">
        <v>101</v>
      </c>
      <c r="C17" s="60" t="s">
        <v>85</v>
      </c>
      <c r="D17" s="60" t="s">
        <v>86</v>
      </c>
      <c r="E17" s="60" t="s">
        <v>103</v>
      </c>
      <c r="F17" s="79">
        <f t="shared" si="3"/>
        <v>6.07</v>
      </c>
      <c r="G17" s="79">
        <v>0</v>
      </c>
      <c r="H17" s="79">
        <v>6.07</v>
      </c>
      <c r="I17" s="79">
        <v>0</v>
      </c>
      <c r="J17" s="71">
        <v>0</v>
      </c>
      <c r="K17" s="72">
        <v>0</v>
      </c>
      <c r="L17" s="79">
        <v>0</v>
      </c>
      <c r="M17" s="71">
        <v>0</v>
      </c>
      <c r="N17" s="72">
        <f t="shared" si="4"/>
        <v>0</v>
      </c>
      <c r="O17" s="79">
        <v>0</v>
      </c>
      <c r="P17" s="79">
        <v>0</v>
      </c>
      <c r="Q17" s="79">
        <v>0</v>
      </c>
      <c r="R17" s="71">
        <v>0</v>
      </c>
      <c r="S17" s="72">
        <v>0</v>
      </c>
      <c r="T17" s="71">
        <v>0</v>
      </c>
    </row>
    <row r="18" spans="1:20" ht="19.5" customHeight="1">
      <c r="A18" s="60" t="s">
        <v>104</v>
      </c>
      <c r="B18" s="60" t="s">
        <v>96</v>
      </c>
      <c r="C18" s="60" t="s">
        <v>94</v>
      </c>
      <c r="D18" s="60" t="s">
        <v>86</v>
      </c>
      <c r="E18" s="60" t="s">
        <v>105</v>
      </c>
      <c r="F18" s="79">
        <f t="shared" si="3"/>
        <v>53.99</v>
      </c>
      <c r="G18" s="79">
        <v>0</v>
      </c>
      <c r="H18" s="79">
        <v>53.99</v>
      </c>
      <c r="I18" s="79">
        <v>0</v>
      </c>
      <c r="J18" s="71">
        <v>0</v>
      </c>
      <c r="K18" s="72">
        <v>0</v>
      </c>
      <c r="L18" s="79">
        <v>0</v>
      </c>
      <c r="M18" s="71">
        <v>0</v>
      </c>
      <c r="N18" s="72">
        <f t="shared" si="4"/>
        <v>0</v>
      </c>
      <c r="O18" s="79">
        <v>0</v>
      </c>
      <c r="P18" s="79">
        <v>0</v>
      </c>
      <c r="Q18" s="79">
        <v>0</v>
      </c>
      <c r="R18" s="71">
        <v>0</v>
      </c>
      <c r="S18" s="72">
        <v>0</v>
      </c>
      <c r="T18" s="71">
        <v>0</v>
      </c>
    </row>
    <row r="19" spans="1:20" ht="19.5" customHeight="1">
      <c r="A19" s="60" t="s">
        <v>38</v>
      </c>
      <c r="B19" s="60" t="s">
        <v>38</v>
      </c>
      <c r="C19" s="60" t="s">
        <v>38</v>
      </c>
      <c r="D19" s="60" t="s">
        <v>38</v>
      </c>
      <c r="E19" s="60" t="s">
        <v>106</v>
      </c>
      <c r="F19" s="79">
        <f t="shared" si="3"/>
        <v>2035.4</v>
      </c>
      <c r="G19" s="79">
        <v>194.03</v>
      </c>
      <c r="H19" s="79">
        <v>485.37</v>
      </c>
      <c r="I19" s="79">
        <v>0</v>
      </c>
      <c r="J19" s="71">
        <v>0</v>
      </c>
      <c r="K19" s="72">
        <v>0</v>
      </c>
      <c r="L19" s="79">
        <v>0</v>
      </c>
      <c r="M19" s="71">
        <v>400</v>
      </c>
      <c r="N19" s="72">
        <f t="shared" si="4"/>
        <v>0</v>
      </c>
      <c r="O19" s="79">
        <v>0</v>
      </c>
      <c r="P19" s="79">
        <v>0</v>
      </c>
      <c r="Q19" s="79">
        <v>0</v>
      </c>
      <c r="R19" s="71">
        <v>0</v>
      </c>
      <c r="S19" s="72">
        <v>0</v>
      </c>
      <c r="T19" s="71">
        <v>956</v>
      </c>
    </row>
    <row r="20" spans="1:20" ht="19.5" customHeight="1">
      <c r="A20" s="60" t="s">
        <v>38</v>
      </c>
      <c r="B20" s="60" t="s">
        <v>38</v>
      </c>
      <c r="C20" s="60" t="s">
        <v>38</v>
      </c>
      <c r="D20" s="60" t="s">
        <v>38</v>
      </c>
      <c r="E20" s="60" t="s">
        <v>107</v>
      </c>
      <c r="F20" s="79">
        <f t="shared" si="3"/>
        <v>2035.4</v>
      </c>
      <c r="G20" s="79">
        <v>194.03</v>
      </c>
      <c r="H20" s="79">
        <v>485.37</v>
      </c>
      <c r="I20" s="79">
        <v>0</v>
      </c>
      <c r="J20" s="71">
        <v>0</v>
      </c>
      <c r="K20" s="72">
        <v>0</v>
      </c>
      <c r="L20" s="79">
        <v>0</v>
      </c>
      <c r="M20" s="71">
        <v>400</v>
      </c>
      <c r="N20" s="72">
        <f t="shared" si="4"/>
        <v>0</v>
      </c>
      <c r="O20" s="79">
        <v>0</v>
      </c>
      <c r="P20" s="79">
        <v>0</v>
      </c>
      <c r="Q20" s="79">
        <v>0</v>
      </c>
      <c r="R20" s="71">
        <v>0</v>
      </c>
      <c r="S20" s="72">
        <v>0</v>
      </c>
      <c r="T20" s="71">
        <v>956</v>
      </c>
    </row>
    <row r="21" spans="1:20" ht="19.5" customHeight="1">
      <c r="A21" s="60" t="s">
        <v>83</v>
      </c>
      <c r="B21" s="60" t="s">
        <v>84</v>
      </c>
      <c r="C21" s="60" t="s">
        <v>85</v>
      </c>
      <c r="D21" s="60" t="s">
        <v>108</v>
      </c>
      <c r="E21" s="60" t="s">
        <v>87</v>
      </c>
      <c r="F21" s="79">
        <f t="shared" si="3"/>
        <v>350</v>
      </c>
      <c r="G21" s="79">
        <v>0</v>
      </c>
      <c r="H21" s="79">
        <v>50</v>
      </c>
      <c r="I21" s="79">
        <v>0</v>
      </c>
      <c r="J21" s="71">
        <v>0</v>
      </c>
      <c r="K21" s="72">
        <v>0</v>
      </c>
      <c r="L21" s="79">
        <v>0</v>
      </c>
      <c r="M21" s="71">
        <v>0</v>
      </c>
      <c r="N21" s="72">
        <f t="shared" si="4"/>
        <v>0</v>
      </c>
      <c r="O21" s="79">
        <v>0</v>
      </c>
      <c r="P21" s="79">
        <v>0</v>
      </c>
      <c r="Q21" s="79">
        <v>0</v>
      </c>
      <c r="R21" s="71">
        <v>0</v>
      </c>
      <c r="S21" s="72">
        <v>0</v>
      </c>
      <c r="T21" s="71">
        <v>300</v>
      </c>
    </row>
    <row r="22" spans="1:20" ht="19.5" customHeight="1">
      <c r="A22" s="60" t="s">
        <v>88</v>
      </c>
      <c r="B22" s="60" t="s">
        <v>89</v>
      </c>
      <c r="C22" s="60" t="s">
        <v>89</v>
      </c>
      <c r="D22" s="60" t="s">
        <v>108</v>
      </c>
      <c r="E22" s="60" t="s">
        <v>90</v>
      </c>
      <c r="F22" s="79">
        <f t="shared" si="3"/>
        <v>77.3</v>
      </c>
      <c r="G22" s="79">
        <v>0</v>
      </c>
      <c r="H22" s="79">
        <v>47.3</v>
      </c>
      <c r="I22" s="79">
        <v>0</v>
      </c>
      <c r="J22" s="71">
        <v>0</v>
      </c>
      <c r="K22" s="72">
        <v>0</v>
      </c>
      <c r="L22" s="79">
        <v>0</v>
      </c>
      <c r="M22" s="71">
        <v>30</v>
      </c>
      <c r="N22" s="72">
        <f t="shared" si="4"/>
        <v>0</v>
      </c>
      <c r="O22" s="79">
        <v>0</v>
      </c>
      <c r="P22" s="79">
        <v>0</v>
      </c>
      <c r="Q22" s="79">
        <v>0</v>
      </c>
      <c r="R22" s="71">
        <v>0</v>
      </c>
      <c r="S22" s="72">
        <v>0</v>
      </c>
      <c r="T22" s="71">
        <v>0</v>
      </c>
    </row>
    <row r="23" spans="1:20" ht="19.5" customHeight="1">
      <c r="A23" s="60" t="s">
        <v>88</v>
      </c>
      <c r="B23" s="60" t="s">
        <v>89</v>
      </c>
      <c r="C23" s="60" t="s">
        <v>109</v>
      </c>
      <c r="D23" s="60" t="s">
        <v>108</v>
      </c>
      <c r="E23" s="60" t="s">
        <v>110</v>
      </c>
      <c r="F23" s="79">
        <f t="shared" si="3"/>
        <v>32.71</v>
      </c>
      <c r="G23" s="79">
        <v>0</v>
      </c>
      <c r="H23" s="79">
        <v>12.71</v>
      </c>
      <c r="I23" s="79">
        <v>0</v>
      </c>
      <c r="J23" s="71">
        <v>0</v>
      </c>
      <c r="K23" s="72">
        <v>0</v>
      </c>
      <c r="L23" s="79">
        <v>0</v>
      </c>
      <c r="M23" s="71">
        <v>20</v>
      </c>
      <c r="N23" s="72">
        <f t="shared" si="4"/>
        <v>0</v>
      </c>
      <c r="O23" s="79">
        <v>0</v>
      </c>
      <c r="P23" s="79">
        <v>0</v>
      </c>
      <c r="Q23" s="79">
        <v>0</v>
      </c>
      <c r="R23" s="71">
        <v>0</v>
      </c>
      <c r="S23" s="72">
        <v>0</v>
      </c>
      <c r="T23" s="71">
        <v>0</v>
      </c>
    </row>
    <row r="24" spans="1:20" ht="19.5" customHeight="1">
      <c r="A24" s="60" t="s">
        <v>88</v>
      </c>
      <c r="B24" s="60" t="s">
        <v>91</v>
      </c>
      <c r="C24" s="60" t="s">
        <v>89</v>
      </c>
      <c r="D24" s="60" t="s">
        <v>108</v>
      </c>
      <c r="E24" s="60" t="s">
        <v>92</v>
      </c>
      <c r="F24" s="79">
        <f t="shared" si="3"/>
        <v>194.03</v>
      </c>
      <c r="G24" s="79">
        <v>194.03</v>
      </c>
      <c r="H24" s="79">
        <v>0</v>
      </c>
      <c r="I24" s="79">
        <v>0</v>
      </c>
      <c r="J24" s="71">
        <v>0</v>
      </c>
      <c r="K24" s="72">
        <v>0</v>
      </c>
      <c r="L24" s="79">
        <v>0</v>
      </c>
      <c r="M24" s="71">
        <v>0</v>
      </c>
      <c r="N24" s="72">
        <f t="shared" si="4"/>
        <v>0</v>
      </c>
      <c r="O24" s="79">
        <v>0</v>
      </c>
      <c r="P24" s="79">
        <v>0</v>
      </c>
      <c r="Q24" s="79">
        <v>0</v>
      </c>
      <c r="R24" s="71">
        <v>0</v>
      </c>
      <c r="S24" s="72">
        <v>0</v>
      </c>
      <c r="T24" s="71">
        <v>0</v>
      </c>
    </row>
    <row r="25" spans="1:20" ht="19.5" customHeight="1">
      <c r="A25" s="60" t="s">
        <v>88</v>
      </c>
      <c r="B25" s="60" t="s">
        <v>93</v>
      </c>
      <c r="C25" s="60" t="s">
        <v>111</v>
      </c>
      <c r="D25" s="60" t="s">
        <v>108</v>
      </c>
      <c r="E25" s="60" t="s">
        <v>112</v>
      </c>
      <c r="F25" s="79">
        <f t="shared" si="3"/>
        <v>1134.8</v>
      </c>
      <c r="G25" s="79">
        <v>0</v>
      </c>
      <c r="H25" s="79">
        <v>301.59</v>
      </c>
      <c r="I25" s="79">
        <v>0</v>
      </c>
      <c r="J25" s="71">
        <v>0</v>
      </c>
      <c r="K25" s="72">
        <v>0</v>
      </c>
      <c r="L25" s="79">
        <v>0</v>
      </c>
      <c r="M25" s="71">
        <v>316.42</v>
      </c>
      <c r="N25" s="72">
        <f t="shared" si="4"/>
        <v>0</v>
      </c>
      <c r="O25" s="79">
        <v>0</v>
      </c>
      <c r="P25" s="79">
        <v>0</v>
      </c>
      <c r="Q25" s="79">
        <v>0</v>
      </c>
      <c r="R25" s="71">
        <v>0</v>
      </c>
      <c r="S25" s="72">
        <v>0</v>
      </c>
      <c r="T25" s="71">
        <v>516.79</v>
      </c>
    </row>
    <row r="26" spans="1:20" ht="19.5" customHeight="1">
      <c r="A26" s="60" t="s">
        <v>88</v>
      </c>
      <c r="B26" s="60" t="s">
        <v>93</v>
      </c>
      <c r="C26" s="60" t="s">
        <v>113</v>
      </c>
      <c r="D26" s="60" t="s">
        <v>108</v>
      </c>
      <c r="E26" s="60" t="s">
        <v>114</v>
      </c>
      <c r="F26" s="79">
        <f t="shared" si="3"/>
        <v>91.1</v>
      </c>
      <c r="G26" s="79">
        <v>0</v>
      </c>
      <c r="H26" s="79">
        <v>0</v>
      </c>
      <c r="I26" s="79">
        <v>0</v>
      </c>
      <c r="J26" s="71">
        <v>0</v>
      </c>
      <c r="K26" s="72">
        <v>0</v>
      </c>
      <c r="L26" s="79">
        <v>0</v>
      </c>
      <c r="M26" s="71">
        <v>0</v>
      </c>
      <c r="N26" s="72">
        <f t="shared" si="4"/>
        <v>0</v>
      </c>
      <c r="O26" s="79">
        <v>0</v>
      </c>
      <c r="P26" s="79">
        <v>0</v>
      </c>
      <c r="Q26" s="79">
        <v>0</v>
      </c>
      <c r="R26" s="71">
        <v>0</v>
      </c>
      <c r="S26" s="72">
        <v>0</v>
      </c>
      <c r="T26" s="71">
        <v>91.1</v>
      </c>
    </row>
    <row r="27" spans="1:20" ht="19.5" customHeight="1">
      <c r="A27" s="60" t="s">
        <v>100</v>
      </c>
      <c r="B27" s="60" t="s">
        <v>101</v>
      </c>
      <c r="C27" s="60" t="s">
        <v>96</v>
      </c>
      <c r="D27" s="60" t="s">
        <v>108</v>
      </c>
      <c r="E27" s="60" t="s">
        <v>115</v>
      </c>
      <c r="F27" s="79">
        <f t="shared" si="3"/>
        <v>59.879999999999995</v>
      </c>
      <c r="G27" s="79">
        <v>0</v>
      </c>
      <c r="H27" s="79">
        <v>26.3</v>
      </c>
      <c r="I27" s="79">
        <v>0</v>
      </c>
      <c r="J27" s="71">
        <v>0</v>
      </c>
      <c r="K27" s="72">
        <v>0</v>
      </c>
      <c r="L27" s="79">
        <v>0</v>
      </c>
      <c r="M27" s="71">
        <v>33.58</v>
      </c>
      <c r="N27" s="72">
        <f t="shared" si="4"/>
        <v>0</v>
      </c>
      <c r="O27" s="79">
        <v>0</v>
      </c>
      <c r="P27" s="79">
        <v>0</v>
      </c>
      <c r="Q27" s="79">
        <v>0</v>
      </c>
      <c r="R27" s="71">
        <v>0</v>
      </c>
      <c r="S27" s="72">
        <v>0</v>
      </c>
      <c r="T27" s="71">
        <v>0</v>
      </c>
    </row>
    <row r="28" spans="1:20" ht="19.5" customHeight="1">
      <c r="A28" s="60" t="s">
        <v>104</v>
      </c>
      <c r="B28" s="60" t="s">
        <v>96</v>
      </c>
      <c r="C28" s="60" t="s">
        <v>94</v>
      </c>
      <c r="D28" s="60" t="s">
        <v>108</v>
      </c>
      <c r="E28" s="60" t="s">
        <v>105</v>
      </c>
      <c r="F28" s="79">
        <f t="shared" si="3"/>
        <v>82.19</v>
      </c>
      <c r="G28" s="79">
        <v>0</v>
      </c>
      <c r="H28" s="79">
        <v>34.08</v>
      </c>
      <c r="I28" s="79">
        <v>0</v>
      </c>
      <c r="J28" s="71">
        <v>0</v>
      </c>
      <c r="K28" s="72">
        <v>0</v>
      </c>
      <c r="L28" s="79">
        <v>0</v>
      </c>
      <c r="M28" s="71">
        <v>0</v>
      </c>
      <c r="N28" s="72">
        <f t="shared" si="4"/>
        <v>0</v>
      </c>
      <c r="O28" s="79">
        <v>0</v>
      </c>
      <c r="P28" s="79">
        <v>0</v>
      </c>
      <c r="Q28" s="79">
        <v>0</v>
      </c>
      <c r="R28" s="71">
        <v>0</v>
      </c>
      <c r="S28" s="72">
        <v>0</v>
      </c>
      <c r="T28" s="71">
        <v>48.11</v>
      </c>
    </row>
    <row r="29" spans="1:20" ht="19.5" customHeight="1">
      <c r="A29" s="60" t="s">
        <v>104</v>
      </c>
      <c r="B29" s="60" t="s">
        <v>96</v>
      </c>
      <c r="C29" s="60" t="s">
        <v>85</v>
      </c>
      <c r="D29" s="60" t="s">
        <v>108</v>
      </c>
      <c r="E29" s="60" t="s">
        <v>116</v>
      </c>
      <c r="F29" s="79">
        <f t="shared" si="3"/>
        <v>13.39</v>
      </c>
      <c r="G29" s="79">
        <v>0</v>
      </c>
      <c r="H29" s="79">
        <v>13.39</v>
      </c>
      <c r="I29" s="79">
        <v>0</v>
      </c>
      <c r="J29" s="71">
        <v>0</v>
      </c>
      <c r="K29" s="72">
        <v>0</v>
      </c>
      <c r="L29" s="79">
        <v>0</v>
      </c>
      <c r="M29" s="71">
        <v>0</v>
      </c>
      <c r="N29" s="72">
        <f t="shared" si="4"/>
        <v>0</v>
      </c>
      <c r="O29" s="79">
        <v>0</v>
      </c>
      <c r="P29" s="79">
        <v>0</v>
      </c>
      <c r="Q29" s="79">
        <v>0</v>
      </c>
      <c r="R29" s="71">
        <v>0</v>
      </c>
      <c r="S29" s="72">
        <v>0</v>
      </c>
      <c r="T29" s="71">
        <v>0</v>
      </c>
    </row>
    <row r="30" spans="1:20" ht="19.5" customHeight="1">
      <c r="A30" s="60" t="s">
        <v>38</v>
      </c>
      <c r="B30" s="60" t="s">
        <v>38</v>
      </c>
      <c r="C30" s="60" t="s">
        <v>38</v>
      </c>
      <c r="D30" s="60" t="s">
        <v>38</v>
      </c>
      <c r="E30" s="60" t="s">
        <v>117</v>
      </c>
      <c r="F30" s="79">
        <f t="shared" si="3"/>
        <v>29845.83</v>
      </c>
      <c r="G30" s="79">
        <v>1804.1</v>
      </c>
      <c r="H30" s="79">
        <v>8452.78</v>
      </c>
      <c r="I30" s="79">
        <v>0</v>
      </c>
      <c r="J30" s="71">
        <v>0</v>
      </c>
      <c r="K30" s="72">
        <v>19186.45</v>
      </c>
      <c r="L30" s="79">
        <v>0</v>
      </c>
      <c r="M30" s="71">
        <v>0</v>
      </c>
      <c r="N30" s="72">
        <f t="shared" si="4"/>
        <v>0</v>
      </c>
      <c r="O30" s="79">
        <v>0</v>
      </c>
      <c r="P30" s="79">
        <v>0</v>
      </c>
      <c r="Q30" s="79">
        <v>0</v>
      </c>
      <c r="R30" s="71">
        <v>0</v>
      </c>
      <c r="S30" s="72">
        <v>402.5</v>
      </c>
      <c r="T30" s="71">
        <v>0</v>
      </c>
    </row>
    <row r="31" spans="1:20" ht="19.5" customHeight="1">
      <c r="A31" s="60" t="s">
        <v>38</v>
      </c>
      <c r="B31" s="60" t="s">
        <v>38</v>
      </c>
      <c r="C31" s="60" t="s">
        <v>38</v>
      </c>
      <c r="D31" s="60" t="s">
        <v>38</v>
      </c>
      <c r="E31" s="60" t="s">
        <v>118</v>
      </c>
      <c r="F31" s="79">
        <f t="shared" si="3"/>
        <v>19545.27</v>
      </c>
      <c r="G31" s="79">
        <v>726.1</v>
      </c>
      <c r="H31" s="79">
        <v>4332.72</v>
      </c>
      <c r="I31" s="79">
        <v>0</v>
      </c>
      <c r="J31" s="71">
        <v>0</v>
      </c>
      <c r="K31" s="72">
        <v>14186.45</v>
      </c>
      <c r="L31" s="79">
        <v>0</v>
      </c>
      <c r="M31" s="71">
        <v>0</v>
      </c>
      <c r="N31" s="72">
        <f t="shared" si="4"/>
        <v>0</v>
      </c>
      <c r="O31" s="79">
        <v>0</v>
      </c>
      <c r="P31" s="79">
        <v>0</v>
      </c>
      <c r="Q31" s="79">
        <v>0</v>
      </c>
      <c r="R31" s="71">
        <v>0</v>
      </c>
      <c r="S31" s="72">
        <v>300</v>
      </c>
      <c r="T31" s="71">
        <v>0</v>
      </c>
    </row>
    <row r="32" spans="1:20" ht="19.5" customHeight="1">
      <c r="A32" s="60" t="s">
        <v>83</v>
      </c>
      <c r="B32" s="60" t="s">
        <v>84</v>
      </c>
      <c r="C32" s="60" t="s">
        <v>85</v>
      </c>
      <c r="D32" s="60" t="s">
        <v>119</v>
      </c>
      <c r="E32" s="60" t="s">
        <v>87</v>
      </c>
      <c r="F32" s="79">
        <f t="shared" si="3"/>
        <v>20</v>
      </c>
      <c r="G32" s="79">
        <v>0</v>
      </c>
      <c r="H32" s="79">
        <v>15</v>
      </c>
      <c r="I32" s="79">
        <v>0</v>
      </c>
      <c r="J32" s="71">
        <v>0</v>
      </c>
      <c r="K32" s="72">
        <v>5</v>
      </c>
      <c r="L32" s="79">
        <v>0</v>
      </c>
      <c r="M32" s="71">
        <v>0</v>
      </c>
      <c r="N32" s="72">
        <f t="shared" si="4"/>
        <v>0</v>
      </c>
      <c r="O32" s="79">
        <v>0</v>
      </c>
      <c r="P32" s="79">
        <v>0</v>
      </c>
      <c r="Q32" s="79">
        <v>0</v>
      </c>
      <c r="R32" s="71">
        <v>0</v>
      </c>
      <c r="S32" s="72">
        <v>0</v>
      </c>
      <c r="T32" s="71">
        <v>0</v>
      </c>
    </row>
    <row r="33" spans="1:20" ht="19.5" customHeight="1">
      <c r="A33" s="60" t="s">
        <v>88</v>
      </c>
      <c r="B33" s="60" t="s">
        <v>89</v>
      </c>
      <c r="C33" s="60" t="s">
        <v>96</v>
      </c>
      <c r="D33" s="60" t="s">
        <v>119</v>
      </c>
      <c r="E33" s="60" t="s">
        <v>120</v>
      </c>
      <c r="F33" s="79">
        <f t="shared" si="3"/>
        <v>228.16</v>
      </c>
      <c r="G33" s="79">
        <v>0</v>
      </c>
      <c r="H33" s="79">
        <v>28.16</v>
      </c>
      <c r="I33" s="79">
        <v>0</v>
      </c>
      <c r="J33" s="71">
        <v>0</v>
      </c>
      <c r="K33" s="72">
        <v>200</v>
      </c>
      <c r="L33" s="79">
        <v>0</v>
      </c>
      <c r="M33" s="71">
        <v>0</v>
      </c>
      <c r="N33" s="72">
        <f t="shared" si="4"/>
        <v>0</v>
      </c>
      <c r="O33" s="79">
        <v>0</v>
      </c>
      <c r="P33" s="79">
        <v>0</v>
      </c>
      <c r="Q33" s="79">
        <v>0</v>
      </c>
      <c r="R33" s="71">
        <v>0</v>
      </c>
      <c r="S33" s="72">
        <v>0</v>
      </c>
      <c r="T33" s="71">
        <v>0</v>
      </c>
    </row>
    <row r="34" spans="1:20" ht="19.5" customHeight="1">
      <c r="A34" s="60" t="s">
        <v>88</v>
      </c>
      <c r="B34" s="60" t="s">
        <v>89</v>
      </c>
      <c r="C34" s="60" t="s">
        <v>89</v>
      </c>
      <c r="D34" s="60" t="s">
        <v>119</v>
      </c>
      <c r="E34" s="60" t="s">
        <v>90</v>
      </c>
      <c r="F34" s="79">
        <f t="shared" si="3"/>
        <v>580</v>
      </c>
      <c r="G34" s="79">
        <v>0</v>
      </c>
      <c r="H34" s="79">
        <v>490</v>
      </c>
      <c r="I34" s="79">
        <v>0</v>
      </c>
      <c r="J34" s="71">
        <v>0</v>
      </c>
      <c r="K34" s="72">
        <v>90</v>
      </c>
      <c r="L34" s="79">
        <v>0</v>
      </c>
      <c r="M34" s="71">
        <v>0</v>
      </c>
      <c r="N34" s="72">
        <f t="shared" si="4"/>
        <v>0</v>
      </c>
      <c r="O34" s="79">
        <v>0</v>
      </c>
      <c r="P34" s="79">
        <v>0</v>
      </c>
      <c r="Q34" s="79">
        <v>0</v>
      </c>
      <c r="R34" s="71">
        <v>0</v>
      </c>
      <c r="S34" s="72">
        <v>0</v>
      </c>
      <c r="T34" s="71">
        <v>0</v>
      </c>
    </row>
    <row r="35" spans="1:20" ht="19.5" customHeight="1">
      <c r="A35" s="60" t="s">
        <v>88</v>
      </c>
      <c r="B35" s="60" t="s">
        <v>89</v>
      </c>
      <c r="C35" s="60" t="s">
        <v>109</v>
      </c>
      <c r="D35" s="60" t="s">
        <v>119</v>
      </c>
      <c r="E35" s="60" t="s">
        <v>110</v>
      </c>
      <c r="F35" s="79">
        <f t="shared" si="3"/>
        <v>230</v>
      </c>
      <c r="G35" s="79">
        <v>0</v>
      </c>
      <c r="H35" s="79">
        <v>190</v>
      </c>
      <c r="I35" s="79">
        <v>0</v>
      </c>
      <c r="J35" s="71">
        <v>0</v>
      </c>
      <c r="K35" s="72">
        <v>40</v>
      </c>
      <c r="L35" s="79">
        <v>0</v>
      </c>
      <c r="M35" s="71">
        <v>0</v>
      </c>
      <c r="N35" s="72">
        <f t="shared" si="4"/>
        <v>0</v>
      </c>
      <c r="O35" s="79">
        <v>0</v>
      </c>
      <c r="P35" s="79">
        <v>0</v>
      </c>
      <c r="Q35" s="79">
        <v>0</v>
      </c>
      <c r="R35" s="71">
        <v>0</v>
      </c>
      <c r="S35" s="72">
        <v>0</v>
      </c>
      <c r="T35" s="71">
        <v>0</v>
      </c>
    </row>
    <row r="36" spans="1:20" ht="19.5" customHeight="1">
      <c r="A36" s="60" t="s">
        <v>88</v>
      </c>
      <c r="B36" s="60" t="s">
        <v>84</v>
      </c>
      <c r="C36" s="60" t="s">
        <v>94</v>
      </c>
      <c r="D36" s="60" t="s">
        <v>119</v>
      </c>
      <c r="E36" s="60" t="s">
        <v>121</v>
      </c>
      <c r="F36" s="79">
        <f t="shared" si="3"/>
        <v>80</v>
      </c>
      <c r="G36" s="79">
        <v>0</v>
      </c>
      <c r="H36" s="79">
        <v>0</v>
      </c>
      <c r="I36" s="79">
        <v>0</v>
      </c>
      <c r="J36" s="71">
        <v>0</v>
      </c>
      <c r="K36" s="72">
        <v>80</v>
      </c>
      <c r="L36" s="79">
        <v>0</v>
      </c>
      <c r="M36" s="71">
        <v>0</v>
      </c>
      <c r="N36" s="72">
        <f t="shared" si="4"/>
        <v>0</v>
      </c>
      <c r="O36" s="79">
        <v>0</v>
      </c>
      <c r="P36" s="79">
        <v>0</v>
      </c>
      <c r="Q36" s="79">
        <v>0</v>
      </c>
      <c r="R36" s="71">
        <v>0</v>
      </c>
      <c r="S36" s="72">
        <v>0</v>
      </c>
      <c r="T36" s="71">
        <v>0</v>
      </c>
    </row>
    <row r="37" spans="1:20" ht="19.5" customHeight="1">
      <c r="A37" s="60" t="s">
        <v>88</v>
      </c>
      <c r="B37" s="60" t="s">
        <v>84</v>
      </c>
      <c r="C37" s="60" t="s">
        <v>96</v>
      </c>
      <c r="D37" s="60" t="s">
        <v>119</v>
      </c>
      <c r="E37" s="60" t="s">
        <v>122</v>
      </c>
      <c r="F37" s="79">
        <f t="shared" si="3"/>
        <v>885.86</v>
      </c>
      <c r="G37" s="79">
        <v>0</v>
      </c>
      <c r="H37" s="79">
        <v>885.86</v>
      </c>
      <c r="I37" s="79">
        <v>0</v>
      </c>
      <c r="J37" s="71">
        <v>0</v>
      </c>
      <c r="K37" s="72">
        <v>0</v>
      </c>
      <c r="L37" s="79">
        <v>0</v>
      </c>
      <c r="M37" s="71">
        <v>0</v>
      </c>
      <c r="N37" s="72">
        <f t="shared" si="4"/>
        <v>0</v>
      </c>
      <c r="O37" s="79">
        <v>0</v>
      </c>
      <c r="P37" s="79">
        <v>0</v>
      </c>
      <c r="Q37" s="79">
        <v>0</v>
      </c>
      <c r="R37" s="71">
        <v>0</v>
      </c>
      <c r="S37" s="72">
        <v>0</v>
      </c>
      <c r="T37" s="71">
        <v>0</v>
      </c>
    </row>
    <row r="38" spans="1:20" ht="19.5" customHeight="1">
      <c r="A38" s="60" t="s">
        <v>88</v>
      </c>
      <c r="B38" s="60" t="s">
        <v>84</v>
      </c>
      <c r="C38" s="60" t="s">
        <v>98</v>
      </c>
      <c r="D38" s="60" t="s">
        <v>119</v>
      </c>
      <c r="E38" s="60" t="s">
        <v>123</v>
      </c>
      <c r="F38" s="79">
        <f t="shared" si="3"/>
        <v>14875.78</v>
      </c>
      <c r="G38" s="79">
        <v>268.13</v>
      </c>
      <c r="H38" s="79">
        <v>1713.2</v>
      </c>
      <c r="I38" s="79">
        <v>0</v>
      </c>
      <c r="J38" s="71">
        <v>0</v>
      </c>
      <c r="K38" s="72">
        <v>12594.45</v>
      </c>
      <c r="L38" s="79">
        <v>0</v>
      </c>
      <c r="M38" s="71">
        <v>0</v>
      </c>
      <c r="N38" s="72">
        <f t="shared" si="4"/>
        <v>0</v>
      </c>
      <c r="O38" s="79">
        <v>0</v>
      </c>
      <c r="P38" s="79">
        <v>0</v>
      </c>
      <c r="Q38" s="79">
        <v>0</v>
      </c>
      <c r="R38" s="71">
        <v>0</v>
      </c>
      <c r="S38" s="72">
        <v>300</v>
      </c>
      <c r="T38" s="71">
        <v>0</v>
      </c>
    </row>
    <row r="39" spans="1:20" ht="19.5" customHeight="1">
      <c r="A39" s="60" t="s">
        <v>88</v>
      </c>
      <c r="B39" s="60" t="s">
        <v>84</v>
      </c>
      <c r="C39" s="60" t="s">
        <v>113</v>
      </c>
      <c r="D39" s="60" t="s">
        <v>119</v>
      </c>
      <c r="E39" s="60" t="s">
        <v>124</v>
      </c>
      <c r="F39" s="79">
        <f t="shared" si="3"/>
        <v>413</v>
      </c>
      <c r="G39" s="79">
        <v>0</v>
      </c>
      <c r="H39" s="79">
        <v>263</v>
      </c>
      <c r="I39" s="79">
        <v>0</v>
      </c>
      <c r="J39" s="71">
        <v>0</v>
      </c>
      <c r="K39" s="72">
        <v>150</v>
      </c>
      <c r="L39" s="79">
        <v>0</v>
      </c>
      <c r="M39" s="71">
        <v>0</v>
      </c>
      <c r="N39" s="72">
        <f aca="true" t="shared" si="5" ref="N39:N70">SUM(O39:R39)</f>
        <v>0</v>
      </c>
      <c r="O39" s="79">
        <v>0</v>
      </c>
      <c r="P39" s="79">
        <v>0</v>
      </c>
      <c r="Q39" s="79">
        <v>0</v>
      </c>
      <c r="R39" s="71">
        <v>0</v>
      </c>
      <c r="S39" s="72">
        <v>0</v>
      </c>
      <c r="T39" s="71">
        <v>0</v>
      </c>
    </row>
    <row r="40" spans="1:20" ht="19.5" customHeight="1">
      <c r="A40" s="60" t="s">
        <v>88</v>
      </c>
      <c r="B40" s="60" t="s">
        <v>91</v>
      </c>
      <c r="C40" s="60" t="s">
        <v>85</v>
      </c>
      <c r="D40" s="60" t="s">
        <v>119</v>
      </c>
      <c r="E40" s="60" t="s">
        <v>125</v>
      </c>
      <c r="F40" s="79">
        <f t="shared" si="3"/>
        <v>33</v>
      </c>
      <c r="G40" s="79">
        <v>0</v>
      </c>
      <c r="H40" s="79">
        <v>23</v>
      </c>
      <c r="I40" s="79">
        <v>0</v>
      </c>
      <c r="J40" s="71">
        <v>0</v>
      </c>
      <c r="K40" s="72">
        <v>10</v>
      </c>
      <c r="L40" s="79">
        <v>0</v>
      </c>
      <c r="M40" s="71">
        <v>0</v>
      </c>
      <c r="N40" s="72">
        <f t="shared" si="5"/>
        <v>0</v>
      </c>
      <c r="O40" s="79">
        <v>0</v>
      </c>
      <c r="P40" s="79">
        <v>0</v>
      </c>
      <c r="Q40" s="79">
        <v>0</v>
      </c>
      <c r="R40" s="71">
        <v>0</v>
      </c>
      <c r="S40" s="72">
        <v>0</v>
      </c>
      <c r="T40" s="71">
        <v>0</v>
      </c>
    </row>
    <row r="41" spans="1:20" ht="19.5" customHeight="1">
      <c r="A41" s="60" t="s">
        <v>100</v>
      </c>
      <c r="B41" s="60" t="s">
        <v>101</v>
      </c>
      <c r="C41" s="60" t="s">
        <v>96</v>
      </c>
      <c r="D41" s="60" t="s">
        <v>119</v>
      </c>
      <c r="E41" s="60" t="s">
        <v>115</v>
      </c>
      <c r="F41" s="79">
        <f t="shared" si="3"/>
        <v>222.5</v>
      </c>
      <c r="G41" s="79">
        <v>0</v>
      </c>
      <c r="H41" s="79">
        <v>112.5</v>
      </c>
      <c r="I41" s="79">
        <v>0</v>
      </c>
      <c r="J41" s="71">
        <v>0</v>
      </c>
      <c r="K41" s="72">
        <v>110</v>
      </c>
      <c r="L41" s="79">
        <v>0</v>
      </c>
      <c r="M41" s="71">
        <v>0</v>
      </c>
      <c r="N41" s="72">
        <f t="shared" si="5"/>
        <v>0</v>
      </c>
      <c r="O41" s="79">
        <v>0</v>
      </c>
      <c r="P41" s="79">
        <v>0</v>
      </c>
      <c r="Q41" s="79">
        <v>0</v>
      </c>
      <c r="R41" s="71">
        <v>0</v>
      </c>
      <c r="S41" s="72">
        <v>0</v>
      </c>
      <c r="T41" s="71">
        <v>0</v>
      </c>
    </row>
    <row r="42" spans="1:20" ht="19.5" customHeight="1">
      <c r="A42" s="60" t="s">
        <v>100</v>
      </c>
      <c r="B42" s="60" t="s">
        <v>126</v>
      </c>
      <c r="C42" s="60" t="s">
        <v>94</v>
      </c>
      <c r="D42" s="60" t="s">
        <v>119</v>
      </c>
      <c r="E42" s="60" t="s">
        <v>127</v>
      </c>
      <c r="F42" s="79">
        <f t="shared" si="3"/>
        <v>1172</v>
      </c>
      <c r="G42" s="79">
        <v>0</v>
      </c>
      <c r="H42" s="79">
        <v>479</v>
      </c>
      <c r="I42" s="79">
        <v>0</v>
      </c>
      <c r="J42" s="71">
        <v>0</v>
      </c>
      <c r="K42" s="72">
        <v>693</v>
      </c>
      <c r="L42" s="79">
        <v>0</v>
      </c>
      <c r="M42" s="71">
        <v>0</v>
      </c>
      <c r="N42" s="72">
        <f t="shared" si="5"/>
        <v>0</v>
      </c>
      <c r="O42" s="79">
        <v>0</v>
      </c>
      <c r="P42" s="79">
        <v>0</v>
      </c>
      <c r="Q42" s="79">
        <v>0</v>
      </c>
      <c r="R42" s="71">
        <v>0</v>
      </c>
      <c r="S42" s="72">
        <v>0</v>
      </c>
      <c r="T42" s="71">
        <v>0</v>
      </c>
    </row>
    <row r="43" spans="1:20" ht="19.5" customHeight="1">
      <c r="A43" s="60" t="s">
        <v>104</v>
      </c>
      <c r="B43" s="60" t="s">
        <v>96</v>
      </c>
      <c r="C43" s="60" t="s">
        <v>94</v>
      </c>
      <c r="D43" s="60" t="s">
        <v>119</v>
      </c>
      <c r="E43" s="60" t="s">
        <v>105</v>
      </c>
      <c r="F43" s="79">
        <f t="shared" si="3"/>
        <v>317</v>
      </c>
      <c r="G43" s="79">
        <v>0</v>
      </c>
      <c r="H43" s="79">
        <v>133</v>
      </c>
      <c r="I43" s="79">
        <v>0</v>
      </c>
      <c r="J43" s="71">
        <v>0</v>
      </c>
      <c r="K43" s="72">
        <v>184</v>
      </c>
      <c r="L43" s="79">
        <v>0</v>
      </c>
      <c r="M43" s="71">
        <v>0</v>
      </c>
      <c r="N43" s="72">
        <f t="shared" si="5"/>
        <v>0</v>
      </c>
      <c r="O43" s="79">
        <v>0</v>
      </c>
      <c r="P43" s="79">
        <v>0</v>
      </c>
      <c r="Q43" s="79">
        <v>0</v>
      </c>
      <c r="R43" s="71">
        <v>0</v>
      </c>
      <c r="S43" s="72">
        <v>0</v>
      </c>
      <c r="T43" s="71">
        <v>0</v>
      </c>
    </row>
    <row r="44" spans="1:20" ht="19.5" customHeight="1">
      <c r="A44" s="60" t="s">
        <v>104</v>
      </c>
      <c r="B44" s="60" t="s">
        <v>96</v>
      </c>
      <c r="C44" s="60" t="s">
        <v>96</v>
      </c>
      <c r="D44" s="60" t="s">
        <v>119</v>
      </c>
      <c r="E44" s="60" t="s">
        <v>128</v>
      </c>
      <c r="F44" s="79">
        <f t="shared" si="3"/>
        <v>30</v>
      </c>
      <c r="G44" s="79">
        <v>0</v>
      </c>
      <c r="H44" s="79">
        <v>0</v>
      </c>
      <c r="I44" s="79">
        <v>0</v>
      </c>
      <c r="J44" s="71">
        <v>0</v>
      </c>
      <c r="K44" s="72">
        <v>30</v>
      </c>
      <c r="L44" s="79">
        <v>0</v>
      </c>
      <c r="M44" s="71">
        <v>0</v>
      </c>
      <c r="N44" s="72">
        <f t="shared" si="5"/>
        <v>0</v>
      </c>
      <c r="O44" s="79">
        <v>0</v>
      </c>
      <c r="P44" s="79">
        <v>0</v>
      </c>
      <c r="Q44" s="79">
        <v>0</v>
      </c>
      <c r="R44" s="71">
        <v>0</v>
      </c>
      <c r="S44" s="72">
        <v>0</v>
      </c>
      <c r="T44" s="71">
        <v>0</v>
      </c>
    </row>
    <row r="45" spans="1:20" ht="19.5" customHeight="1">
      <c r="A45" s="60" t="s">
        <v>129</v>
      </c>
      <c r="B45" s="60" t="s">
        <v>130</v>
      </c>
      <c r="C45" s="60" t="s">
        <v>96</v>
      </c>
      <c r="D45" s="60" t="s">
        <v>119</v>
      </c>
      <c r="E45" s="60" t="s">
        <v>131</v>
      </c>
      <c r="F45" s="79">
        <f t="shared" si="3"/>
        <v>457.97</v>
      </c>
      <c r="G45" s="79">
        <v>457.97</v>
      </c>
      <c r="H45" s="79">
        <v>0</v>
      </c>
      <c r="I45" s="79">
        <v>0</v>
      </c>
      <c r="J45" s="71">
        <v>0</v>
      </c>
      <c r="K45" s="72">
        <v>0</v>
      </c>
      <c r="L45" s="79">
        <v>0</v>
      </c>
      <c r="M45" s="71">
        <v>0</v>
      </c>
      <c r="N45" s="72">
        <f t="shared" si="5"/>
        <v>0</v>
      </c>
      <c r="O45" s="79">
        <v>0</v>
      </c>
      <c r="P45" s="79">
        <v>0</v>
      </c>
      <c r="Q45" s="79">
        <v>0</v>
      </c>
      <c r="R45" s="71">
        <v>0</v>
      </c>
      <c r="S45" s="72">
        <v>0</v>
      </c>
      <c r="T45" s="71">
        <v>0</v>
      </c>
    </row>
    <row r="46" spans="1:20" ht="19.5" customHeight="1">
      <c r="A46" s="60" t="s">
        <v>38</v>
      </c>
      <c r="B46" s="60" t="s">
        <v>38</v>
      </c>
      <c r="C46" s="60" t="s">
        <v>38</v>
      </c>
      <c r="D46" s="60" t="s">
        <v>38</v>
      </c>
      <c r="E46" s="60" t="s">
        <v>132</v>
      </c>
      <c r="F46" s="79">
        <f t="shared" si="3"/>
        <v>2484.21</v>
      </c>
      <c r="G46" s="79">
        <v>0</v>
      </c>
      <c r="H46" s="79">
        <v>1881.71</v>
      </c>
      <c r="I46" s="79">
        <v>0</v>
      </c>
      <c r="J46" s="71">
        <v>0</v>
      </c>
      <c r="K46" s="72">
        <v>600</v>
      </c>
      <c r="L46" s="79">
        <v>0</v>
      </c>
      <c r="M46" s="71">
        <v>0</v>
      </c>
      <c r="N46" s="72">
        <f t="shared" si="5"/>
        <v>0</v>
      </c>
      <c r="O46" s="79">
        <v>0</v>
      </c>
      <c r="P46" s="79">
        <v>0</v>
      </c>
      <c r="Q46" s="79">
        <v>0</v>
      </c>
      <c r="R46" s="71">
        <v>0</v>
      </c>
      <c r="S46" s="72">
        <v>2.5</v>
      </c>
      <c r="T46" s="71">
        <v>0</v>
      </c>
    </row>
    <row r="47" spans="1:20" ht="19.5" customHeight="1">
      <c r="A47" s="60" t="s">
        <v>83</v>
      </c>
      <c r="B47" s="60" t="s">
        <v>84</v>
      </c>
      <c r="C47" s="60" t="s">
        <v>85</v>
      </c>
      <c r="D47" s="60" t="s">
        <v>133</v>
      </c>
      <c r="E47" s="60" t="s">
        <v>87</v>
      </c>
      <c r="F47" s="79">
        <f t="shared" si="3"/>
        <v>4</v>
      </c>
      <c r="G47" s="79">
        <v>0</v>
      </c>
      <c r="H47" s="79">
        <v>4</v>
      </c>
      <c r="I47" s="79">
        <v>0</v>
      </c>
      <c r="J47" s="71">
        <v>0</v>
      </c>
      <c r="K47" s="72">
        <v>0</v>
      </c>
      <c r="L47" s="79">
        <v>0</v>
      </c>
      <c r="M47" s="71">
        <v>0</v>
      </c>
      <c r="N47" s="72">
        <f t="shared" si="5"/>
        <v>0</v>
      </c>
      <c r="O47" s="79">
        <v>0</v>
      </c>
      <c r="P47" s="79">
        <v>0</v>
      </c>
      <c r="Q47" s="79">
        <v>0</v>
      </c>
      <c r="R47" s="71">
        <v>0</v>
      </c>
      <c r="S47" s="72">
        <v>0</v>
      </c>
      <c r="T47" s="71">
        <v>0</v>
      </c>
    </row>
    <row r="48" spans="1:20" ht="19.5" customHeight="1">
      <c r="A48" s="60" t="s">
        <v>88</v>
      </c>
      <c r="B48" s="60" t="s">
        <v>89</v>
      </c>
      <c r="C48" s="60" t="s">
        <v>96</v>
      </c>
      <c r="D48" s="60" t="s">
        <v>133</v>
      </c>
      <c r="E48" s="60" t="s">
        <v>120</v>
      </c>
      <c r="F48" s="79">
        <f t="shared" si="3"/>
        <v>36.69</v>
      </c>
      <c r="G48" s="79">
        <v>0</v>
      </c>
      <c r="H48" s="79">
        <v>31.69</v>
      </c>
      <c r="I48" s="79">
        <v>0</v>
      </c>
      <c r="J48" s="71">
        <v>0</v>
      </c>
      <c r="K48" s="72">
        <v>5</v>
      </c>
      <c r="L48" s="79">
        <v>0</v>
      </c>
      <c r="M48" s="71">
        <v>0</v>
      </c>
      <c r="N48" s="72">
        <f t="shared" si="5"/>
        <v>0</v>
      </c>
      <c r="O48" s="79">
        <v>0</v>
      </c>
      <c r="P48" s="79">
        <v>0</v>
      </c>
      <c r="Q48" s="79">
        <v>0</v>
      </c>
      <c r="R48" s="71">
        <v>0</v>
      </c>
      <c r="S48" s="72">
        <v>0</v>
      </c>
      <c r="T48" s="71">
        <v>0</v>
      </c>
    </row>
    <row r="49" spans="1:20" ht="19.5" customHeight="1">
      <c r="A49" s="60" t="s">
        <v>88</v>
      </c>
      <c r="B49" s="60" t="s">
        <v>89</v>
      </c>
      <c r="C49" s="60" t="s">
        <v>89</v>
      </c>
      <c r="D49" s="60" t="s">
        <v>133</v>
      </c>
      <c r="E49" s="60" t="s">
        <v>90</v>
      </c>
      <c r="F49" s="79">
        <f t="shared" si="3"/>
        <v>141.72</v>
      </c>
      <c r="G49" s="79">
        <v>0</v>
      </c>
      <c r="H49" s="79">
        <v>141.72</v>
      </c>
      <c r="I49" s="79">
        <v>0</v>
      </c>
      <c r="J49" s="71">
        <v>0</v>
      </c>
      <c r="K49" s="72">
        <v>0</v>
      </c>
      <c r="L49" s="79">
        <v>0</v>
      </c>
      <c r="M49" s="71">
        <v>0</v>
      </c>
      <c r="N49" s="72">
        <f t="shared" si="5"/>
        <v>0</v>
      </c>
      <c r="O49" s="79">
        <v>0</v>
      </c>
      <c r="P49" s="79">
        <v>0</v>
      </c>
      <c r="Q49" s="79">
        <v>0</v>
      </c>
      <c r="R49" s="71">
        <v>0</v>
      </c>
      <c r="S49" s="72">
        <v>0</v>
      </c>
      <c r="T49" s="71">
        <v>0</v>
      </c>
    </row>
    <row r="50" spans="1:20" ht="19.5" customHeight="1">
      <c r="A50" s="60" t="s">
        <v>88</v>
      </c>
      <c r="B50" s="60" t="s">
        <v>89</v>
      </c>
      <c r="C50" s="60" t="s">
        <v>109</v>
      </c>
      <c r="D50" s="60" t="s">
        <v>133</v>
      </c>
      <c r="E50" s="60" t="s">
        <v>110</v>
      </c>
      <c r="F50" s="79">
        <f t="shared" si="3"/>
        <v>56.71</v>
      </c>
      <c r="G50" s="79">
        <v>0</v>
      </c>
      <c r="H50" s="79">
        <v>56.71</v>
      </c>
      <c r="I50" s="79">
        <v>0</v>
      </c>
      <c r="J50" s="71">
        <v>0</v>
      </c>
      <c r="K50" s="72">
        <v>0</v>
      </c>
      <c r="L50" s="79">
        <v>0</v>
      </c>
      <c r="M50" s="71">
        <v>0</v>
      </c>
      <c r="N50" s="72">
        <f t="shared" si="5"/>
        <v>0</v>
      </c>
      <c r="O50" s="79">
        <v>0</v>
      </c>
      <c r="P50" s="79">
        <v>0</v>
      </c>
      <c r="Q50" s="79">
        <v>0</v>
      </c>
      <c r="R50" s="71">
        <v>0</v>
      </c>
      <c r="S50" s="72">
        <v>0</v>
      </c>
      <c r="T50" s="71">
        <v>0</v>
      </c>
    </row>
    <row r="51" spans="1:20" ht="19.5" customHeight="1">
      <c r="A51" s="60" t="s">
        <v>88</v>
      </c>
      <c r="B51" s="60" t="s">
        <v>84</v>
      </c>
      <c r="C51" s="60" t="s">
        <v>96</v>
      </c>
      <c r="D51" s="60" t="s">
        <v>133</v>
      </c>
      <c r="E51" s="60" t="s">
        <v>122</v>
      </c>
      <c r="F51" s="79">
        <f t="shared" si="3"/>
        <v>277.25</v>
      </c>
      <c r="G51" s="79">
        <v>0</v>
      </c>
      <c r="H51" s="79">
        <v>277.25</v>
      </c>
      <c r="I51" s="79">
        <v>0</v>
      </c>
      <c r="J51" s="71">
        <v>0</v>
      </c>
      <c r="K51" s="72">
        <v>0</v>
      </c>
      <c r="L51" s="79">
        <v>0</v>
      </c>
      <c r="M51" s="71">
        <v>0</v>
      </c>
      <c r="N51" s="72">
        <f t="shared" si="5"/>
        <v>0</v>
      </c>
      <c r="O51" s="79">
        <v>0</v>
      </c>
      <c r="P51" s="79">
        <v>0</v>
      </c>
      <c r="Q51" s="79">
        <v>0</v>
      </c>
      <c r="R51" s="71">
        <v>0</v>
      </c>
      <c r="S51" s="72">
        <v>0</v>
      </c>
      <c r="T51" s="71">
        <v>0</v>
      </c>
    </row>
    <row r="52" spans="1:20" ht="19.5" customHeight="1">
      <c r="A52" s="60" t="s">
        <v>88</v>
      </c>
      <c r="B52" s="60" t="s">
        <v>84</v>
      </c>
      <c r="C52" s="60" t="s">
        <v>98</v>
      </c>
      <c r="D52" s="60" t="s">
        <v>133</v>
      </c>
      <c r="E52" s="60" t="s">
        <v>123</v>
      </c>
      <c r="F52" s="79">
        <f t="shared" si="3"/>
        <v>1460.93</v>
      </c>
      <c r="G52" s="79">
        <v>0</v>
      </c>
      <c r="H52" s="79">
        <v>880.08</v>
      </c>
      <c r="I52" s="79">
        <v>0</v>
      </c>
      <c r="J52" s="71">
        <v>0</v>
      </c>
      <c r="K52" s="72">
        <v>578.35</v>
      </c>
      <c r="L52" s="79">
        <v>0</v>
      </c>
      <c r="M52" s="71">
        <v>0</v>
      </c>
      <c r="N52" s="72">
        <f t="shared" si="5"/>
        <v>0</v>
      </c>
      <c r="O52" s="79">
        <v>0</v>
      </c>
      <c r="P52" s="79">
        <v>0</v>
      </c>
      <c r="Q52" s="79">
        <v>0</v>
      </c>
      <c r="R52" s="71">
        <v>0</v>
      </c>
      <c r="S52" s="72">
        <v>2.5</v>
      </c>
      <c r="T52" s="71">
        <v>0</v>
      </c>
    </row>
    <row r="53" spans="1:20" ht="19.5" customHeight="1">
      <c r="A53" s="60" t="s">
        <v>88</v>
      </c>
      <c r="B53" s="60" t="s">
        <v>84</v>
      </c>
      <c r="C53" s="60" t="s">
        <v>113</v>
      </c>
      <c r="D53" s="60" t="s">
        <v>133</v>
      </c>
      <c r="E53" s="60" t="s">
        <v>124</v>
      </c>
      <c r="F53" s="79">
        <f t="shared" si="3"/>
        <v>114</v>
      </c>
      <c r="G53" s="79">
        <v>0</v>
      </c>
      <c r="H53" s="79">
        <v>114</v>
      </c>
      <c r="I53" s="79">
        <v>0</v>
      </c>
      <c r="J53" s="71">
        <v>0</v>
      </c>
      <c r="K53" s="72">
        <v>0</v>
      </c>
      <c r="L53" s="79">
        <v>0</v>
      </c>
      <c r="M53" s="71">
        <v>0</v>
      </c>
      <c r="N53" s="72">
        <f t="shared" si="5"/>
        <v>0</v>
      </c>
      <c r="O53" s="79">
        <v>0</v>
      </c>
      <c r="P53" s="79">
        <v>0</v>
      </c>
      <c r="Q53" s="79">
        <v>0</v>
      </c>
      <c r="R53" s="71">
        <v>0</v>
      </c>
      <c r="S53" s="72">
        <v>0</v>
      </c>
      <c r="T53" s="71">
        <v>0</v>
      </c>
    </row>
    <row r="54" spans="1:20" ht="19.5" customHeight="1">
      <c r="A54" s="60" t="s">
        <v>100</v>
      </c>
      <c r="B54" s="60" t="s">
        <v>101</v>
      </c>
      <c r="C54" s="60" t="s">
        <v>96</v>
      </c>
      <c r="D54" s="60" t="s">
        <v>133</v>
      </c>
      <c r="E54" s="60" t="s">
        <v>115</v>
      </c>
      <c r="F54" s="79">
        <f t="shared" si="3"/>
        <v>53.02</v>
      </c>
      <c r="G54" s="79">
        <v>0</v>
      </c>
      <c r="H54" s="79">
        <v>53.02</v>
      </c>
      <c r="I54" s="79">
        <v>0</v>
      </c>
      <c r="J54" s="71">
        <v>0</v>
      </c>
      <c r="K54" s="72">
        <v>0</v>
      </c>
      <c r="L54" s="79">
        <v>0</v>
      </c>
      <c r="M54" s="71">
        <v>0</v>
      </c>
      <c r="N54" s="72">
        <f t="shared" si="5"/>
        <v>0</v>
      </c>
      <c r="O54" s="79">
        <v>0</v>
      </c>
      <c r="P54" s="79">
        <v>0</v>
      </c>
      <c r="Q54" s="79">
        <v>0</v>
      </c>
      <c r="R54" s="71">
        <v>0</v>
      </c>
      <c r="S54" s="72">
        <v>0</v>
      </c>
      <c r="T54" s="71">
        <v>0</v>
      </c>
    </row>
    <row r="55" spans="1:20" ht="19.5" customHeight="1">
      <c r="A55" s="60" t="s">
        <v>100</v>
      </c>
      <c r="B55" s="60" t="s">
        <v>126</v>
      </c>
      <c r="C55" s="60" t="s">
        <v>94</v>
      </c>
      <c r="D55" s="60" t="s">
        <v>133</v>
      </c>
      <c r="E55" s="60" t="s">
        <v>127</v>
      </c>
      <c r="F55" s="79">
        <f t="shared" si="3"/>
        <v>240</v>
      </c>
      <c r="G55" s="79">
        <v>0</v>
      </c>
      <c r="H55" s="79">
        <v>240</v>
      </c>
      <c r="I55" s="79">
        <v>0</v>
      </c>
      <c r="J55" s="71">
        <v>0</v>
      </c>
      <c r="K55" s="72">
        <v>0</v>
      </c>
      <c r="L55" s="79">
        <v>0</v>
      </c>
      <c r="M55" s="71">
        <v>0</v>
      </c>
      <c r="N55" s="72">
        <f t="shared" si="5"/>
        <v>0</v>
      </c>
      <c r="O55" s="79">
        <v>0</v>
      </c>
      <c r="P55" s="79">
        <v>0</v>
      </c>
      <c r="Q55" s="79">
        <v>0</v>
      </c>
      <c r="R55" s="71">
        <v>0</v>
      </c>
      <c r="S55" s="72">
        <v>0</v>
      </c>
      <c r="T55" s="71">
        <v>0</v>
      </c>
    </row>
    <row r="56" spans="1:20" ht="19.5" customHeight="1">
      <c r="A56" s="60" t="s">
        <v>104</v>
      </c>
      <c r="B56" s="60" t="s">
        <v>96</v>
      </c>
      <c r="C56" s="60" t="s">
        <v>94</v>
      </c>
      <c r="D56" s="60" t="s">
        <v>133</v>
      </c>
      <c r="E56" s="60" t="s">
        <v>105</v>
      </c>
      <c r="F56" s="79">
        <f t="shared" si="3"/>
        <v>99.88999999999999</v>
      </c>
      <c r="G56" s="79">
        <v>0</v>
      </c>
      <c r="H56" s="79">
        <v>83.24</v>
      </c>
      <c r="I56" s="79">
        <v>0</v>
      </c>
      <c r="J56" s="71">
        <v>0</v>
      </c>
      <c r="K56" s="72">
        <v>16.65</v>
      </c>
      <c r="L56" s="79">
        <v>0</v>
      </c>
      <c r="M56" s="71">
        <v>0</v>
      </c>
      <c r="N56" s="72">
        <f t="shared" si="5"/>
        <v>0</v>
      </c>
      <c r="O56" s="79">
        <v>0</v>
      </c>
      <c r="P56" s="79">
        <v>0</v>
      </c>
      <c r="Q56" s="79">
        <v>0</v>
      </c>
      <c r="R56" s="71">
        <v>0</v>
      </c>
      <c r="S56" s="72">
        <v>0</v>
      </c>
      <c r="T56" s="71">
        <v>0</v>
      </c>
    </row>
    <row r="57" spans="1:20" ht="19.5" customHeight="1">
      <c r="A57" s="60" t="s">
        <v>38</v>
      </c>
      <c r="B57" s="60" t="s">
        <v>38</v>
      </c>
      <c r="C57" s="60" t="s">
        <v>38</v>
      </c>
      <c r="D57" s="60" t="s">
        <v>38</v>
      </c>
      <c r="E57" s="60" t="s">
        <v>134</v>
      </c>
      <c r="F57" s="79">
        <f t="shared" si="3"/>
        <v>7816.35</v>
      </c>
      <c r="G57" s="79">
        <v>1078</v>
      </c>
      <c r="H57" s="79">
        <v>2238.35</v>
      </c>
      <c r="I57" s="79">
        <v>0</v>
      </c>
      <c r="J57" s="71">
        <v>0</v>
      </c>
      <c r="K57" s="72">
        <v>4400</v>
      </c>
      <c r="L57" s="79">
        <v>0</v>
      </c>
      <c r="M57" s="71">
        <v>0</v>
      </c>
      <c r="N57" s="72">
        <f t="shared" si="5"/>
        <v>0</v>
      </c>
      <c r="O57" s="79">
        <v>0</v>
      </c>
      <c r="P57" s="79">
        <v>0</v>
      </c>
      <c r="Q57" s="79">
        <v>0</v>
      </c>
      <c r="R57" s="71">
        <v>0</v>
      </c>
      <c r="S57" s="72">
        <v>100</v>
      </c>
      <c r="T57" s="71">
        <v>0</v>
      </c>
    </row>
    <row r="58" spans="1:20" ht="19.5" customHeight="1">
      <c r="A58" s="60" t="s">
        <v>83</v>
      </c>
      <c r="B58" s="60" t="s">
        <v>84</v>
      </c>
      <c r="C58" s="60" t="s">
        <v>85</v>
      </c>
      <c r="D58" s="60" t="s">
        <v>135</v>
      </c>
      <c r="E58" s="60" t="s">
        <v>87</v>
      </c>
      <c r="F58" s="79">
        <f t="shared" si="3"/>
        <v>20</v>
      </c>
      <c r="G58" s="79">
        <v>0</v>
      </c>
      <c r="H58" s="79">
        <v>0</v>
      </c>
      <c r="I58" s="79">
        <v>0</v>
      </c>
      <c r="J58" s="71">
        <v>0</v>
      </c>
      <c r="K58" s="72">
        <v>20</v>
      </c>
      <c r="L58" s="79">
        <v>0</v>
      </c>
      <c r="M58" s="71">
        <v>0</v>
      </c>
      <c r="N58" s="72">
        <f t="shared" si="5"/>
        <v>0</v>
      </c>
      <c r="O58" s="79">
        <v>0</v>
      </c>
      <c r="P58" s="79">
        <v>0</v>
      </c>
      <c r="Q58" s="79">
        <v>0</v>
      </c>
      <c r="R58" s="71">
        <v>0</v>
      </c>
      <c r="S58" s="72">
        <v>0</v>
      </c>
      <c r="T58" s="71">
        <v>0</v>
      </c>
    </row>
    <row r="59" spans="1:20" ht="19.5" customHeight="1">
      <c r="A59" s="60" t="s">
        <v>88</v>
      </c>
      <c r="B59" s="60" t="s">
        <v>89</v>
      </c>
      <c r="C59" s="60" t="s">
        <v>96</v>
      </c>
      <c r="D59" s="60" t="s">
        <v>135</v>
      </c>
      <c r="E59" s="60" t="s">
        <v>120</v>
      </c>
      <c r="F59" s="79">
        <f t="shared" si="3"/>
        <v>171.36</v>
      </c>
      <c r="G59" s="79">
        <v>0</v>
      </c>
      <c r="H59" s="79">
        <v>71.36</v>
      </c>
      <c r="I59" s="79">
        <v>0</v>
      </c>
      <c r="J59" s="71">
        <v>0</v>
      </c>
      <c r="K59" s="72">
        <v>0</v>
      </c>
      <c r="L59" s="79">
        <v>0</v>
      </c>
      <c r="M59" s="71">
        <v>0</v>
      </c>
      <c r="N59" s="72">
        <f t="shared" si="5"/>
        <v>0</v>
      </c>
      <c r="O59" s="79">
        <v>0</v>
      </c>
      <c r="P59" s="79">
        <v>0</v>
      </c>
      <c r="Q59" s="79">
        <v>0</v>
      </c>
      <c r="R59" s="71">
        <v>0</v>
      </c>
      <c r="S59" s="72">
        <v>100</v>
      </c>
      <c r="T59" s="71">
        <v>0</v>
      </c>
    </row>
    <row r="60" spans="1:20" ht="19.5" customHeight="1">
      <c r="A60" s="60" t="s">
        <v>88</v>
      </c>
      <c r="B60" s="60" t="s">
        <v>89</v>
      </c>
      <c r="C60" s="60" t="s">
        <v>89</v>
      </c>
      <c r="D60" s="60" t="s">
        <v>135</v>
      </c>
      <c r="E60" s="60" t="s">
        <v>90</v>
      </c>
      <c r="F60" s="79">
        <f t="shared" si="3"/>
        <v>579</v>
      </c>
      <c r="G60" s="79">
        <v>0</v>
      </c>
      <c r="H60" s="79">
        <v>189.1</v>
      </c>
      <c r="I60" s="79">
        <v>0</v>
      </c>
      <c r="J60" s="71">
        <v>0</v>
      </c>
      <c r="K60" s="72">
        <v>389.9</v>
      </c>
      <c r="L60" s="79">
        <v>0</v>
      </c>
      <c r="M60" s="71">
        <v>0</v>
      </c>
      <c r="N60" s="72">
        <f t="shared" si="5"/>
        <v>0</v>
      </c>
      <c r="O60" s="79">
        <v>0</v>
      </c>
      <c r="P60" s="79">
        <v>0</v>
      </c>
      <c r="Q60" s="79">
        <v>0</v>
      </c>
      <c r="R60" s="71">
        <v>0</v>
      </c>
      <c r="S60" s="72">
        <v>0</v>
      </c>
      <c r="T60" s="71">
        <v>0</v>
      </c>
    </row>
    <row r="61" spans="1:20" ht="19.5" customHeight="1">
      <c r="A61" s="60" t="s">
        <v>88</v>
      </c>
      <c r="B61" s="60" t="s">
        <v>89</v>
      </c>
      <c r="C61" s="60" t="s">
        <v>109</v>
      </c>
      <c r="D61" s="60" t="s">
        <v>135</v>
      </c>
      <c r="E61" s="60" t="s">
        <v>110</v>
      </c>
      <c r="F61" s="79">
        <f t="shared" si="3"/>
        <v>248.45</v>
      </c>
      <c r="G61" s="79">
        <v>0</v>
      </c>
      <c r="H61" s="79">
        <v>75.75</v>
      </c>
      <c r="I61" s="79">
        <v>0</v>
      </c>
      <c r="J61" s="71">
        <v>0</v>
      </c>
      <c r="K61" s="72">
        <v>172.7</v>
      </c>
      <c r="L61" s="79">
        <v>0</v>
      </c>
      <c r="M61" s="71">
        <v>0</v>
      </c>
      <c r="N61" s="72">
        <f t="shared" si="5"/>
        <v>0</v>
      </c>
      <c r="O61" s="79">
        <v>0</v>
      </c>
      <c r="P61" s="79">
        <v>0</v>
      </c>
      <c r="Q61" s="79">
        <v>0</v>
      </c>
      <c r="R61" s="71">
        <v>0</v>
      </c>
      <c r="S61" s="72">
        <v>0</v>
      </c>
      <c r="T61" s="71">
        <v>0</v>
      </c>
    </row>
    <row r="62" spans="1:20" ht="19.5" customHeight="1">
      <c r="A62" s="60" t="s">
        <v>88</v>
      </c>
      <c r="B62" s="60" t="s">
        <v>84</v>
      </c>
      <c r="C62" s="60" t="s">
        <v>96</v>
      </c>
      <c r="D62" s="60" t="s">
        <v>135</v>
      </c>
      <c r="E62" s="60" t="s">
        <v>122</v>
      </c>
      <c r="F62" s="79">
        <f t="shared" si="3"/>
        <v>140.57</v>
      </c>
      <c r="G62" s="79">
        <v>0</v>
      </c>
      <c r="H62" s="79">
        <v>140.57</v>
      </c>
      <c r="I62" s="79">
        <v>0</v>
      </c>
      <c r="J62" s="71">
        <v>0</v>
      </c>
      <c r="K62" s="72">
        <v>0</v>
      </c>
      <c r="L62" s="79">
        <v>0</v>
      </c>
      <c r="M62" s="71">
        <v>0</v>
      </c>
      <c r="N62" s="72">
        <f t="shared" si="5"/>
        <v>0</v>
      </c>
      <c r="O62" s="79">
        <v>0</v>
      </c>
      <c r="P62" s="79">
        <v>0</v>
      </c>
      <c r="Q62" s="79">
        <v>0</v>
      </c>
      <c r="R62" s="71">
        <v>0</v>
      </c>
      <c r="S62" s="72">
        <v>0</v>
      </c>
      <c r="T62" s="71">
        <v>0</v>
      </c>
    </row>
    <row r="63" spans="1:20" ht="19.5" customHeight="1">
      <c r="A63" s="60" t="s">
        <v>88</v>
      </c>
      <c r="B63" s="60" t="s">
        <v>84</v>
      </c>
      <c r="C63" s="60" t="s">
        <v>98</v>
      </c>
      <c r="D63" s="60" t="s">
        <v>135</v>
      </c>
      <c r="E63" s="60" t="s">
        <v>123</v>
      </c>
      <c r="F63" s="79">
        <f t="shared" si="3"/>
        <v>4831.57</v>
      </c>
      <c r="G63" s="79">
        <v>70</v>
      </c>
      <c r="H63" s="79">
        <v>1124.67</v>
      </c>
      <c r="I63" s="79">
        <v>0</v>
      </c>
      <c r="J63" s="71">
        <v>0</v>
      </c>
      <c r="K63" s="72">
        <v>3636.9</v>
      </c>
      <c r="L63" s="79">
        <v>0</v>
      </c>
      <c r="M63" s="71">
        <v>0</v>
      </c>
      <c r="N63" s="72">
        <f t="shared" si="5"/>
        <v>0</v>
      </c>
      <c r="O63" s="79">
        <v>0</v>
      </c>
      <c r="P63" s="79">
        <v>0</v>
      </c>
      <c r="Q63" s="79">
        <v>0</v>
      </c>
      <c r="R63" s="71">
        <v>0</v>
      </c>
      <c r="S63" s="72">
        <v>0</v>
      </c>
      <c r="T63" s="71">
        <v>0</v>
      </c>
    </row>
    <row r="64" spans="1:20" ht="19.5" customHeight="1">
      <c r="A64" s="60" t="s">
        <v>88</v>
      </c>
      <c r="B64" s="60" t="s">
        <v>84</v>
      </c>
      <c r="C64" s="60" t="s">
        <v>113</v>
      </c>
      <c r="D64" s="60" t="s">
        <v>135</v>
      </c>
      <c r="E64" s="60" t="s">
        <v>124</v>
      </c>
      <c r="F64" s="79">
        <f t="shared" si="3"/>
        <v>70</v>
      </c>
      <c r="G64" s="79">
        <v>0</v>
      </c>
      <c r="H64" s="79">
        <v>70</v>
      </c>
      <c r="I64" s="79">
        <v>0</v>
      </c>
      <c r="J64" s="71">
        <v>0</v>
      </c>
      <c r="K64" s="72">
        <v>0</v>
      </c>
      <c r="L64" s="79">
        <v>0</v>
      </c>
      <c r="M64" s="71">
        <v>0</v>
      </c>
      <c r="N64" s="72">
        <f t="shared" si="5"/>
        <v>0</v>
      </c>
      <c r="O64" s="79">
        <v>0</v>
      </c>
      <c r="P64" s="79">
        <v>0</v>
      </c>
      <c r="Q64" s="79">
        <v>0</v>
      </c>
      <c r="R64" s="71">
        <v>0</v>
      </c>
      <c r="S64" s="72">
        <v>0</v>
      </c>
      <c r="T64" s="71">
        <v>0</v>
      </c>
    </row>
    <row r="65" spans="1:20" ht="19.5" customHeight="1">
      <c r="A65" s="60" t="s">
        <v>88</v>
      </c>
      <c r="B65" s="60" t="s">
        <v>91</v>
      </c>
      <c r="C65" s="60" t="s">
        <v>96</v>
      </c>
      <c r="D65" s="60" t="s">
        <v>135</v>
      </c>
      <c r="E65" s="60" t="s">
        <v>136</v>
      </c>
      <c r="F65" s="79">
        <f t="shared" si="3"/>
        <v>25</v>
      </c>
      <c r="G65" s="79">
        <v>0</v>
      </c>
      <c r="H65" s="79">
        <v>25</v>
      </c>
      <c r="I65" s="79">
        <v>0</v>
      </c>
      <c r="J65" s="71">
        <v>0</v>
      </c>
      <c r="K65" s="72">
        <v>0</v>
      </c>
      <c r="L65" s="79">
        <v>0</v>
      </c>
      <c r="M65" s="71">
        <v>0</v>
      </c>
      <c r="N65" s="72">
        <f t="shared" si="5"/>
        <v>0</v>
      </c>
      <c r="O65" s="79">
        <v>0</v>
      </c>
      <c r="P65" s="79">
        <v>0</v>
      </c>
      <c r="Q65" s="79">
        <v>0</v>
      </c>
      <c r="R65" s="71">
        <v>0</v>
      </c>
      <c r="S65" s="72">
        <v>0</v>
      </c>
      <c r="T65" s="71">
        <v>0</v>
      </c>
    </row>
    <row r="66" spans="1:20" ht="19.5" customHeight="1">
      <c r="A66" s="60" t="s">
        <v>88</v>
      </c>
      <c r="B66" s="60" t="s">
        <v>91</v>
      </c>
      <c r="C66" s="60" t="s">
        <v>85</v>
      </c>
      <c r="D66" s="60" t="s">
        <v>135</v>
      </c>
      <c r="E66" s="60" t="s">
        <v>125</v>
      </c>
      <c r="F66" s="79">
        <f t="shared" si="3"/>
        <v>13</v>
      </c>
      <c r="G66" s="79">
        <v>0</v>
      </c>
      <c r="H66" s="79">
        <v>13</v>
      </c>
      <c r="I66" s="79">
        <v>0</v>
      </c>
      <c r="J66" s="71">
        <v>0</v>
      </c>
      <c r="K66" s="72">
        <v>0</v>
      </c>
      <c r="L66" s="79">
        <v>0</v>
      </c>
      <c r="M66" s="71">
        <v>0</v>
      </c>
      <c r="N66" s="72">
        <f t="shared" si="5"/>
        <v>0</v>
      </c>
      <c r="O66" s="79">
        <v>0</v>
      </c>
      <c r="P66" s="79">
        <v>0</v>
      </c>
      <c r="Q66" s="79">
        <v>0</v>
      </c>
      <c r="R66" s="71">
        <v>0</v>
      </c>
      <c r="S66" s="72">
        <v>0</v>
      </c>
      <c r="T66" s="71">
        <v>0</v>
      </c>
    </row>
    <row r="67" spans="1:20" ht="19.5" customHeight="1">
      <c r="A67" s="60" t="s">
        <v>100</v>
      </c>
      <c r="B67" s="60" t="s">
        <v>101</v>
      </c>
      <c r="C67" s="60" t="s">
        <v>96</v>
      </c>
      <c r="D67" s="60" t="s">
        <v>135</v>
      </c>
      <c r="E67" s="60" t="s">
        <v>115</v>
      </c>
      <c r="F67" s="79">
        <f t="shared" si="3"/>
        <v>115.5</v>
      </c>
      <c r="G67" s="79">
        <v>0</v>
      </c>
      <c r="H67" s="79">
        <v>65</v>
      </c>
      <c r="I67" s="79">
        <v>0</v>
      </c>
      <c r="J67" s="71">
        <v>0</v>
      </c>
      <c r="K67" s="72">
        <v>50.5</v>
      </c>
      <c r="L67" s="79">
        <v>0</v>
      </c>
      <c r="M67" s="71">
        <v>0</v>
      </c>
      <c r="N67" s="72">
        <f t="shared" si="5"/>
        <v>0</v>
      </c>
      <c r="O67" s="79">
        <v>0</v>
      </c>
      <c r="P67" s="79">
        <v>0</v>
      </c>
      <c r="Q67" s="79">
        <v>0</v>
      </c>
      <c r="R67" s="71">
        <v>0</v>
      </c>
      <c r="S67" s="72">
        <v>0</v>
      </c>
      <c r="T67" s="71">
        <v>0</v>
      </c>
    </row>
    <row r="68" spans="1:20" ht="19.5" customHeight="1">
      <c r="A68" s="60" t="s">
        <v>100</v>
      </c>
      <c r="B68" s="60" t="s">
        <v>126</v>
      </c>
      <c r="C68" s="60" t="s">
        <v>94</v>
      </c>
      <c r="D68" s="60" t="s">
        <v>135</v>
      </c>
      <c r="E68" s="60" t="s">
        <v>127</v>
      </c>
      <c r="F68" s="79">
        <f t="shared" si="3"/>
        <v>330</v>
      </c>
      <c r="G68" s="79">
        <v>0</v>
      </c>
      <c r="H68" s="79">
        <v>330</v>
      </c>
      <c r="I68" s="79">
        <v>0</v>
      </c>
      <c r="J68" s="71">
        <v>0</v>
      </c>
      <c r="K68" s="72">
        <v>0</v>
      </c>
      <c r="L68" s="79">
        <v>0</v>
      </c>
      <c r="M68" s="71">
        <v>0</v>
      </c>
      <c r="N68" s="72">
        <f t="shared" si="5"/>
        <v>0</v>
      </c>
      <c r="O68" s="79">
        <v>0</v>
      </c>
      <c r="P68" s="79">
        <v>0</v>
      </c>
      <c r="Q68" s="79">
        <v>0</v>
      </c>
      <c r="R68" s="71">
        <v>0</v>
      </c>
      <c r="S68" s="72">
        <v>0</v>
      </c>
      <c r="T68" s="71">
        <v>0</v>
      </c>
    </row>
    <row r="69" spans="1:20" ht="19.5" customHeight="1">
      <c r="A69" s="60" t="s">
        <v>104</v>
      </c>
      <c r="B69" s="60" t="s">
        <v>96</v>
      </c>
      <c r="C69" s="60" t="s">
        <v>94</v>
      </c>
      <c r="D69" s="60" t="s">
        <v>135</v>
      </c>
      <c r="E69" s="60" t="s">
        <v>105</v>
      </c>
      <c r="F69" s="79">
        <f t="shared" si="3"/>
        <v>263.9</v>
      </c>
      <c r="G69" s="79">
        <v>0</v>
      </c>
      <c r="H69" s="79">
        <v>133.9</v>
      </c>
      <c r="I69" s="79">
        <v>0</v>
      </c>
      <c r="J69" s="71">
        <v>0</v>
      </c>
      <c r="K69" s="72">
        <v>130</v>
      </c>
      <c r="L69" s="79">
        <v>0</v>
      </c>
      <c r="M69" s="71">
        <v>0</v>
      </c>
      <c r="N69" s="72">
        <f t="shared" si="5"/>
        <v>0</v>
      </c>
      <c r="O69" s="79">
        <v>0</v>
      </c>
      <c r="P69" s="79">
        <v>0</v>
      </c>
      <c r="Q69" s="79">
        <v>0</v>
      </c>
      <c r="R69" s="71">
        <v>0</v>
      </c>
      <c r="S69" s="72">
        <v>0</v>
      </c>
      <c r="T69" s="71">
        <v>0</v>
      </c>
    </row>
    <row r="70" spans="1:20" ht="19.5" customHeight="1">
      <c r="A70" s="60" t="s">
        <v>129</v>
      </c>
      <c r="B70" s="60" t="s">
        <v>130</v>
      </c>
      <c r="C70" s="60" t="s">
        <v>96</v>
      </c>
      <c r="D70" s="60" t="s">
        <v>135</v>
      </c>
      <c r="E70" s="60" t="s">
        <v>131</v>
      </c>
      <c r="F70" s="79">
        <f t="shared" si="3"/>
        <v>1008</v>
      </c>
      <c r="G70" s="79">
        <v>1008</v>
      </c>
      <c r="H70" s="79">
        <v>0</v>
      </c>
      <c r="I70" s="79">
        <v>0</v>
      </c>
      <c r="J70" s="71">
        <v>0</v>
      </c>
      <c r="K70" s="72">
        <v>0</v>
      </c>
      <c r="L70" s="79">
        <v>0</v>
      </c>
      <c r="M70" s="71">
        <v>0</v>
      </c>
      <c r="N70" s="72">
        <f t="shared" si="5"/>
        <v>0</v>
      </c>
      <c r="O70" s="79">
        <v>0</v>
      </c>
      <c r="P70" s="79">
        <v>0</v>
      </c>
      <c r="Q70" s="79">
        <v>0</v>
      </c>
      <c r="R70" s="71">
        <v>0</v>
      </c>
      <c r="S70" s="72">
        <v>0</v>
      </c>
      <c r="T70" s="71">
        <v>0</v>
      </c>
    </row>
    <row r="71" spans="1:20" ht="19.5" customHeight="1">
      <c r="A71" s="60" t="s">
        <v>38</v>
      </c>
      <c r="B71" s="60" t="s">
        <v>38</v>
      </c>
      <c r="C71" s="60" t="s">
        <v>38</v>
      </c>
      <c r="D71" s="60" t="s">
        <v>38</v>
      </c>
      <c r="E71" s="60" t="s">
        <v>137</v>
      </c>
      <c r="F71" s="79">
        <f t="shared" si="3"/>
        <v>1122.69</v>
      </c>
      <c r="G71" s="79">
        <v>0</v>
      </c>
      <c r="H71" s="79">
        <v>607.45</v>
      </c>
      <c r="I71" s="79">
        <v>0</v>
      </c>
      <c r="J71" s="71">
        <v>0</v>
      </c>
      <c r="K71" s="72">
        <v>0</v>
      </c>
      <c r="L71" s="79">
        <v>0</v>
      </c>
      <c r="M71" s="71">
        <v>0</v>
      </c>
      <c r="N71" s="72">
        <f aca="true" t="shared" si="6" ref="N71:N79">SUM(O71:R71)</f>
        <v>0</v>
      </c>
      <c r="O71" s="79">
        <v>0</v>
      </c>
      <c r="P71" s="79">
        <v>0</v>
      </c>
      <c r="Q71" s="79">
        <v>0</v>
      </c>
      <c r="R71" s="71">
        <v>0</v>
      </c>
      <c r="S71" s="72">
        <v>515.24</v>
      </c>
      <c r="T71" s="71">
        <v>0</v>
      </c>
    </row>
    <row r="72" spans="1:20" ht="19.5" customHeight="1">
      <c r="A72" s="60" t="s">
        <v>38</v>
      </c>
      <c r="B72" s="60" t="s">
        <v>38</v>
      </c>
      <c r="C72" s="60" t="s">
        <v>38</v>
      </c>
      <c r="D72" s="60" t="s">
        <v>38</v>
      </c>
      <c r="E72" s="60" t="s">
        <v>138</v>
      </c>
      <c r="F72" s="79">
        <f aca="true" t="shared" si="7" ref="F72:F79">SUM(G72:T72)</f>
        <v>1122.69</v>
      </c>
      <c r="G72" s="79">
        <v>0</v>
      </c>
      <c r="H72" s="79">
        <v>607.45</v>
      </c>
      <c r="I72" s="79">
        <v>0</v>
      </c>
      <c r="J72" s="71">
        <v>0</v>
      </c>
      <c r="K72" s="72">
        <v>0</v>
      </c>
      <c r="L72" s="79">
        <v>0</v>
      </c>
      <c r="M72" s="71">
        <v>0</v>
      </c>
      <c r="N72" s="72">
        <f t="shared" si="6"/>
        <v>0</v>
      </c>
      <c r="O72" s="79">
        <v>0</v>
      </c>
      <c r="P72" s="79">
        <v>0</v>
      </c>
      <c r="Q72" s="79">
        <v>0</v>
      </c>
      <c r="R72" s="71">
        <v>0</v>
      </c>
      <c r="S72" s="72">
        <v>515.24</v>
      </c>
      <c r="T72" s="71">
        <v>0</v>
      </c>
    </row>
    <row r="73" spans="1:20" ht="19.5" customHeight="1">
      <c r="A73" s="60" t="s">
        <v>88</v>
      </c>
      <c r="B73" s="60" t="s">
        <v>89</v>
      </c>
      <c r="C73" s="60" t="s">
        <v>96</v>
      </c>
      <c r="D73" s="60" t="s">
        <v>139</v>
      </c>
      <c r="E73" s="60" t="s">
        <v>120</v>
      </c>
      <c r="F73" s="79">
        <f t="shared" si="7"/>
        <v>51.2</v>
      </c>
      <c r="G73" s="79">
        <v>0</v>
      </c>
      <c r="H73" s="79">
        <v>51.2</v>
      </c>
      <c r="I73" s="79">
        <v>0</v>
      </c>
      <c r="J73" s="71">
        <v>0</v>
      </c>
      <c r="K73" s="72">
        <v>0</v>
      </c>
      <c r="L73" s="79">
        <v>0</v>
      </c>
      <c r="M73" s="71">
        <v>0</v>
      </c>
      <c r="N73" s="72">
        <f t="shared" si="6"/>
        <v>0</v>
      </c>
      <c r="O73" s="79">
        <v>0</v>
      </c>
      <c r="P73" s="79">
        <v>0</v>
      </c>
      <c r="Q73" s="79">
        <v>0</v>
      </c>
      <c r="R73" s="71">
        <v>0</v>
      </c>
      <c r="S73" s="72">
        <v>0</v>
      </c>
      <c r="T73" s="71">
        <v>0</v>
      </c>
    </row>
    <row r="74" spans="1:20" ht="19.5" customHeight="1">
      <c r="A74" s="60" t="s">
        <v>88</v>
      </c>
      <c r="B74" s="60" t="s">
        <v>89</v>
      </c>
      <c r="C74" s="60" t="s">
        <v>89</v>
      </c>
      <c r="D74" s="60" t="s">
        <v>139</v>
      </c>
      <c r="E74" s="60" t="s">
        <v>90</v>
      </c>
      <c r="F74" s="79">
        <f t="shared" si="7"/>
        <v>97.72</v>
      </c>
      <c r="G74" s="79">
        <v>0</v>
      </c>
      <c r="H74" s="79">
        <v>70.2</v>
      </c>
      <c r="I74" s="79">
        <v>0</v>
      </c>
      <c r="J74" s="71">
        <v>0</v>
      </c>
      <c r="K74" s="72">
        <v>0</v>
      </c>
      <c r="L74" s="79">
        <v>0</v>
      </c>
      <c r="M74" s="71">
        <v>0</v>
      </c>
      <c r="N74" s="72">
        <f t="shared" si="6"/>
        <v>0</v>
      </c>
      <c r="O74" s="79">
        <v>0</v>
      </c>
      <c r="P74" s="79">
        <v>0</v>
      </c>
      <c r="Q74" s="79">
        <v>0</v>
      </c>
      <c r="R74" s="71">
        <v>0</v>
      </c>
      <c r="S74" s="72">
        <v>27.52</v>
      </c>
      <c r="T74" s="71">
        <v>0</v>
      </c>
    </row>
    <row r="75" spans="1:20" ht="19.5" customHeight="1">
      <c r="A75" s="60" t="s">
        <v>88</v>
      </c>
      <c r="B75" s="60" t="s">
        <v>89</v>
      </c>
      <c r="C75" s="60" t="s">
        <v>109</v>
      </c>
      <c r="D75" s="60" t="s">
        <v>139</v>
      </c>
      <c r="E75" s="60" t="s">
        <v>110</v>
      </c>
      <c r="F75" s="79">
        <f t="shared" si="7"/>
        <v>39.81</v>
      </c>
      <c r="G75" s="79">
        <v>0</v>
      </c>
      <c r="H75" s="79">
        <v>28.8</v>
      </c>
      <c r="I75" s="79">
        <v>0</v>
      </c>
      <c r="J75" s="71">
        <v>0</v>
      </c>
      <c r="K75" s="72">
        <v>0</v>
      </c>
      <c r="L75" s="79">
        <v>0</v>
      </c>
      <c r="M75" s="71">
        <v>0</v>
      </c>
      <c r="N75" s="72">
        <f t="shared" si="6"/>
        <v>0</v>
      </c>
      <c r="O75" s="79">
        <v>0</v>
      </c>
      <c r="P75" s="79">
        <v>0</v>
      </c>
      <c r="Q75" s="79">
        <v>0</v>
      </c>
      <c r="R75" s="71">
        <v>0</v>
      </c>
      <c r="S75" s="72">
        <v>11.01</v>
      </c>
      <c r="T75" s="71">
        <v>0</v>
      </c>
    </row>
    <row r="76" spans="1:20" ht="19.5" customHeight="1">
      <c r="A76" s="60" t="s">
        <v>88</v>
      </c>
      <c r="B76" s="60" t="s">
        <v>84</v>
      </c>
      <c r="C76" s="60" t="s">
        <v>98</v>
      </c>
      <c r="D76" s="60" t="s">
        <v>139</v>
      </c>
      <c r="E76" s="60" t="s">
        <v>123</v>
      </c>
      <c r="F76" s="79">
        <f t="shared" si="7"/>
        <v>746.71</v>
      </c>
      <c r="G76" s="79">
        <v>0</v>
      </c>
      <c r="H76" s="79">
        <v>299.19</v>
      </c>
      <c r="I76" s="79">
        <v>0</v>
      </c>
      <c r="J76" s="71">
        <v>0</v>
      </c>
      <c r="K76" s="72">
        <v>0</v>
      </c>
      <c r="L76" s="79">
        <v>0</v>
      </c>
      <c r="M76" s="71">
        <v>0</v>
      </c>
      <c r="N76" s="72">
        <f t="shared" si="6"/>
        <v>0</v>
      </c>
      <c r="O76" s="79">
        <v>0</v>
      </c>
      <c r="P76" s="79">
        <v>0</v>
      </c>
      <c r="Q76" s="79">
        <v>0</v>
      </c>
      <c r="R76" s="71">
        <v>0</v>
      </c>
      <c r="S76" s="72">
        <v>447.52</v>
      </c>
      <c r="T76" s="71">
        <v>0</v>
      </c>
    </row>
    <row r="77" spans="1:20" ht="19.5" customHeight="1">
      <c r="A77" s="60" t="s">
        <v>88</v>
      </c>
      <c r="B77" s="60" t="s">
        <v>93</v>
      </c>
      <c r="C77" s="60" t="s">
        <v>89</v>
      </c>
      <c r="D77" s="60" t="s">
        <v>139</v>
      </c>
      <c r="E77" s="60" t="s">
        <v>140</v>
      </c>
      <c r="F77" s="79">
        <f t="shared" si="7"/>
        <v>82.73</v>
      </c>
      <c r="G77" s="79">
        <v>0</v>
      </c>
      <c r="H77" s="79">
        <v>82.73</v>
      </c>
      <c r="I77" s="79">
        <v>0</v>
      </c>
      <c r="J77" s="71">
        <v>0</v>
      </c>
      <c r="K77" s="72">
        <v>0</v>
      </c>
      <c r="L77" s="79">
        <v>0</v>
      </c>
      <c r="M77" s="71">
        <v>0</v>
      </c>
      <c r="N77" s="72">
        <f t="shared" si="6"/>
        <v>0</v>
      </c>
      <c r="O77" s="79">
        <v>0</v>
      </c>
      <c r="P77" s="79">
        <v>0</v>
      </c>
      <c r="Q77" s="79">
        <v>0</v>
      </c>
      <c r="R77" s="71">
        <v>0</v>
      </c>
      <c r="S77" s="72">
        <v>0</v>
      </c>
      <c r="T77" s="71">
        <v>0</v>
      </c>
    </row>
    <row r="78" spans="1:20" ht="19.5" customHeight="1">
      <c r="A78" s="60" t="s">
        <v>100</v>
      </c>
      <c r="B78" s="60" t="s">
        <v>101</v>
      </c>
      <c r="C78" s="60" t="s">
        <v>96</v>
      </c>
      <c r="D78" s="60" t="s">
        <v>139</v>
      </c>
      <c r="E78" s="60" t="s">
        <v>115</v>
      </c>
      <c r="F78" s="79">
        <f t="shared" si="7"/>
        <v>45.71</v>
      </c>
      <c r="G78" s="79">
        <v>0</v>
      </c>
      <c r="H78" s="79">
        <v>33.33</v>
      </c>
      <c r="I78" s="79">
        <v>0</v>
      </c>
      <c r="J78" s="71">
        <v>0</v>
      </c>
      <c r="K78" s="72">
        <v>0</v>
      </c>
      <c r="L78" s="79">
        <v>0</v>
      </c>
      <c r="M78" s="71">
        <v>0</v>
      </c>
      <c r="N78" s="72">
        <f t="shared" si="6"/>
        <v>0</v>
      </c>
      <c r="O78" s="79">
        <v>0</v>
      </c>
      <c r="P78" s="79">
        <v>0</v>
      </c>
      <c r="Q78" s="79">
        <v>0</v>
      </c>
      <c r="R78" s="71">
        <v>0</v>
      </c>
      <c r="S78" s="72">
        <v>12.38</v>
      </c>
      <c r="T78" s="71">
        <v>0</v>
      </c>
    </row>
    <row r="79" spans="1:20" ht="19.5" customHeight="1">
      <c r="A79" s="60" t="s">
        <v>104</v>
      </c>
      <c r="B79" s="60" t="s">
        <v>96</v>
      </c>
      <c r="C79" s="60" t="s">
        <v>94</v>
      </c>
      <c r="D79" s="60" t="s">
        <v>139</v>
      </c>
      <c r="E79" s="60" t="s">
        <v>105</v>
      </c>
      <c r="F79" s="79">
        <f t="shared" si="7"/>
        <v>58.81</v>
      </c>
      <c r="G79" s="79">
        <v>0</v>
      </c>
      <c r="H79" s="79">
        <v>42</v>
      </c>
      <c r="I79" s="79">
        <v>0</v>
      </c>
      <c r="J79" s="71">
        <v>0</v>
      </c>
      <c r="K79" s="72">
        <v>0</v>
      </c>
      <c r="L79" s="79">
        <v>0</v>
      </c>
      <c r="M79" s="71">
        <v>0</v>
      </c>
      <c r="N79" s="72">
        <f t="shared" si="6"/>
        <v>0</v>
      </c>
      <c r="O79" s="79">
        <v>0</v>
      </c>
      <c r="P79" s="79">
        <v>0</v>
      </c>
      <c r="Q79" s="79">
        <v>0</v>
      </c>
      <c r="R79" s="71">
        <v>0</v>
      </c>
      <c r="S79" s="72">
        <v>16.81</v>
      </c>
      <c r="T79" s="7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showZeros="0" workbookViewId="0" topLeftCell="A1">
      <selection activeCell="L4" sqref="L4:N1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5" style="0" customWidth="1"/>
    <col min="7" max="10" width="14.5" style="0" customWidth="1"/>
    <col min="11" max="12" width="10.66015625" style="0" customWidth="1"/>
  </cols>
  <sheetData>
    <row r="1" spans="1:10" ht="19.5" customHeight="1">
      <c r="A1" s="73"/>
      <c r="B1" s="174"/>
      <c r="C1" s="174"/>
      <c r="D1" s="174"/>
      <c r="E1" s="174"/>
      <c r="F1" s="174"/>
      <c r="G1" s="174"/>
      <c r="H1" s="174"/>
      <c r="I1" s="174"/>
      <c r="J1" s="188" t="s">
        <v>141</v>
      </c>
    </row>
    <row r="2" spans="1:10" ht="19.5" customHeight="1">
      <c r="A2" s="50" t="s">
        <v>142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9.5" customHeight="1">
      <c r="A3" s="145" t="s">
        <v>0</v>
      </c>
      <c r="B3" s="145"/>
      <c r="C3" s="145"/>
      <c r="D3" s="145"/>
      <c r="E3" s="145"/>
      <c r="F3" s="182"/>
      <c r="G3" s="182"/>
      <c r="H3" s="182"/>
      <c r="I3" s="182"/>
      <c r="J3" s="63" t="s">
        <v>5</v>
      </c>
    </row>
    <row r="4" spans="1:10" ht="19.5" customHeight="1">
      <c r="A4" s="146" t="s">
        <v>57</v>
      </c>
      <c r="B4" s="175"/>
      <c r="C4" s="175"/>
      <c r="D4" s="175"/>
      <c r="E4" s="147"/>
      <c r="F4" s="183" t="s">
        <v>58</v>
      </c>
      <c r="G4" s="184" t="s">
        <v>143</v>
      </c>
      <c r="H4" s="185" t="s">
        <v>144</v>
      </c>
      <c r="I4" s="185" t="s">
        <v>145</v>
      </c>
      <c r="J4" s="179" t="s">
        <v>146</v>
      </c>
    </row>
    <row r="5" spans="1:10" ht="19.5" customHeight="1">
      <c r="A5" s="146" t="s">
        <v>68</v>
      </c>
      <c r="B5" s="175"/>
      <c r="C5" s="147"/>
      <c r="D5" s="176" t="s">
        <v>69</v>
      </c>
      <c r="E5" s="186" t="s">
        <v>147</v>
      </c>
      <c r="F5" s="184"/>
      <c r="G5" s="184"/>
      <c r="H5" s="185"/>
      <c r="I5" s="185"/>
      <c r="J5" s="179"/>
    </row>
    <row r="6" spans="1:10" ht="15" customHeight="1">
      <c r="A6" s="177" t="s">
        <v>78</v>
      </c>
      <c r="B6" s="177" t="s">
        <v>79</v>
      </c>
      <c r="C6" s="178" t="s">
        <v>80</v>
      </c>
      <c r="D6" s="179"/>
      <c r="E6" s="187"/>
      <c r="F6" s="184"/>
      <c r="G6" s="184"/>
      <c r="H6" s="185"/>
      <c r="I6" s="185"/>
      <c r="J6" s="179"/>
    </row>
    <row r="7" spans="1:13" ht="19.5" customHeight="1">
      <c r="A7" s="180" t="s">
        <v>38</v>
      </c>
      <c r="B7" s="180" t="s">
        <v>38</v>
      </c>
      <c r="C7" s="180" t="s">
        <v>38</v>
      </c>
      <c r="D7" s="181" t="s">
        <v>38</v>
      </c>
      <c r="E7" s="181" t="s">
        <v>58</v>
      </c>
      <c r="F7" s="161">
        <f aca="true" t="shared" si="0" ref="F7:F38">SUM(G7:J7)</f>
        <v>53303.80999999998</v>
      </c>
      <c r="G7" s="161">
        <f>SUM(G8,G20,G31,G46,G57,G71)</f>
        <v>19486.849999999995</v>
      </c>
      <c r="H7" s="161">
        <f>SUM(H8,H20,H31,H46,H57,H71)</f>
        <v>33816.95999999999</v>
      </c>
      <c r="I7" s="161">
        <v>0</v>
      </c>
      <c r="J7" s="189">
        <v>0</v>
      </c>
      <c r="L7" s="190"/>
      <c r="M7" s="191"/>
    </row>
    <row r="8" spans="1:10" ht="19.5" customHeight="1">
      <c r="A8" s="180" t="s">
        <v>38</v>
      </c>
      <c r="B8" s="180" t="s">
        <v>38</v>
      </c>
      <c r="C8" s="180" t="s">
        <v>38</v>
      </c>
      <c r="D8" s="181" t="s">
        <v>38</v>
      </c>
      <c r="E8" s="181" t="s">
        <v>81</v>
      </c>
      <c r="F8" s="161">
        <f t="shared" si="0"/>
        <v>20299.88999999999</v>
      </c>
      <c r="G8" s="161">
        <f>G9</f>
        <v>1138.84</v>
      </c>
      <c r="H8" s="161">
        <f>H9</f>
        <v>19161.04999999999</v>
      </c>
      <c r="I8" s="161">
        <v>0</v>
      </c>
      <c r="J8" s="189">
        <v>0</v>
      </c>
    </row>
    <row r="9" spans="1:10" ht="19.5" customHeight="1">
      <c r="A9" s="180" t="s">
        <v>38</v>
      </c>
      <c r="B9" s="180" t="s">
        <v>38</v>
      </c>
      <c r="C9" s="180" t="s">
        <v>38</v>
      </c>
      <c r="D9" s="181" t="s">
        <v>38</v>
      </c>
      <c r="E9" s="181" t="s">
        <v>82</v>
      </c>
      <c r="F9" s="161">
        <f t="shared" si="0"/>
        <v>20299.88999999999</v>
      </c>
      <c r="G9" s="161">
        <f>SUM(G10:G18)</f>
        <v>1138.84</v>
      </c>
      <c r="H9" s="161">
        <f>SUM(H10:H18)</f>
        <v>19161.04999999999</v>
      </c>
      <c r="I9" s="161">
        <v>0</v>
      </c>
      <c r="J9" s="189">
        <v>0</v>
      </c>
    </row>
    <row r="10" spans="1:10" ht="19.5" customHeight="1">
      <c r="A10" s="180" t="s">
        <v>83</v>
      </c>
      <c r="B10" s="180" t="s">
        <v>84</v>
      </c>
      <c r="C10" s="180" t="s">
        <v>85</v>
      </c>
      <c r="D10" s="181" t="s">
        <v>86</v>
      </c>
      <c r="E10" s="181" t="s">
        <v>87</v>
      </c>
      <c r="F10" s="161">
        <f t="shared" si="0"/>
        <v>114</v>
      </c>
      <c r="G10" s="161">
        <v>114</v>
      </c>
      <c r="H10" s="161">
        <v>0</v>
      </c>
      <c r="I10" s="161">
        <v>0</v>
      </c>
      <c r="J10" s="189">
        <v>0</v>
      </c>
    </row>
    <row r="11" spans="1:10" ht="19.5" customHeight="1">
      <c r="A11" s="180" t="s">
        <v>88</v>
      </c>
      <c r="B11" s="180" t="s">
        <v>89</v>
      </c>
      <c r="C11" s="180" t="s">
        <v>89</v>
      </c>
      <c r="D11" s="181" t="s">
        <v>86</v>
      </c>
      <c r="E11" s="181" t="s">
        <v>90</v>
      </c>
      <c r="F11" s="161">
        <f t="shared" si="0"/>
        <v>68.8</v>
      </c>
      <c r="G11" s="161">
        <v>68.8</v>
      </c>
      <c r="H11" s="161">
        <v>0</v>
      </c>
      <c r="I11" s="161">
        <v>0</v>
      </c>
      <c r="J11" s="189">
        <v>0</v>
      </c>
    </row>
    <row r="12" spans="1:10" ht="19.5" customHeight="1">
      <c r="A12" s="180" t="s">
        <v>88</v>
      </c>
      <c r="B12" s="180" t="s">
        <v>91</v>
      </c>
      <c r="C12" s="180" t="s">
        <v>89</v>
      </c>
      <c r="D12" s="181" t="s">
        <v>86</v>
      </c>
      <c r="E12" s="181" t="s">
        <v>92</v>
      </c>
      <c r="F12" s="161">
        <f t="shared" si="0"/>
        <v>8879.049999999988</v>
      </c>
      <c r="G12" s="161">
        <v>0</v>
      </c>
      <c r="H12" s="161">
        <f>143782.05-134903</f>
        <v>8879.049999999988</v>
      </c>
      <c r="I12" s="161">
        <v>0</v>
      </c>
      <c r="J12" s="189">
        <v>0</v>
      </c>
    </row>
    <row r="13" spans="1:10" ht="19.5" customHeight="1">
      <c r="A13" s="180" t="s">
        <v>88</v>
      </c>
      <c r="B13" s="180" t="s">
        <v>93</v>
      </c>
      <c r="C13" s="180" t="s">
        <v>94</v>
      </c>
      <c r="D13" s="181" t="s">
        <v>86</v>
      </c>
      <c r="E13" s="181" t="s">
        <v>95</v>
      </c>
      <c r="F13" s="161">
        <f t="shared" si="0"/>
        <v>855.5</v>
      </c>
      <c r="G13" s="161">
        <v>855.5</v>
      </c>
      <c r="H13" s="161">
        <v>0</v>
      </c>
      <c r="I13" s="161">
        <v>0</v>
      </c>
      <c r="J13" s="189">
        <v>0</v>
      </c>
    </row>
    <row r="14" spans="1:10" ht="19.5" customHeight="1">
      <c r="A14" s="180" t="s">
        <v>88</v>
      </c>
      <c r="B14" s="180" t="s">
        <v>93</v>
      </c>
      <c r="C14" s="180" t="s">
        <v>96</v>
      </c>
      <c r="D14" s="181" t="s">
        <v>86</v>
      </c>
      <c r="E14" s="181" t="s">
        <v>97</v>
      </c>
      <c r="F14" s="161">
        <f t="shared" si="0"/>
        <v>1282</v>
      </c>
      <c r="G14" s="161">
        <v>0</v>
      </c>
      <c r="H14" s="161">
        <v>1282</v>
      </c>
      <c r="I14" s="161">
        <v>0</v>
      </c>
      <c r="J14" s="189">
        <v>0</v>
      </c>
    </row>
    <row r="15" spans="1:10" ht="19.5" customHeight="1">
      <c r="A15" s="180" t="s">
        <v>88</v>
      </c>
      <c r="B15" s="180" t="s">
        <v>93</v>
      </c>
      <c r="C15" s="180" t="s">
        <v>98</v>
      </c>
      <c r="D15" s="181" t="s">
        <v>86</v>
      </c>
      <c r="E15" s="181" t="s">
        <v>99</v>
      </c>
      <c r="F15" s="161">
        <f t="shared" si="0"/>
        <v>9000</v>
      </c>
      <c r="G15" s="161">
        <v>0</v>
      </c>
      <c r="H15" s="161">
        <v>9000</v>
      </c>
      <c r="I15" s="161">
        <v>0</v>
      </c>
      <c r="J15" s="189">
        <v>0</v>
      </c>
    </row>
    <row r="16" spans="1:10" ht="19.5" customHeight="1">
      <c r="A16" s="180" t="s">
        <v>100</v>
      </c>
      <c r="B16" s="180" t="s">
        <v>101</v>
      </c>
      <c r="C16" s="180" t="s">
        <v>94</v>
      </c>
      <c r="D16" s="181" t="s">
        <v>86</v>
      </c>
      <c r="E16" s="181" t="s">
        <v>102</v>
      </c>
      <c r="F16" s="161">
        <f t="shared" si="0"/>
        <v>40.48</v>
      </c>
      <c r="G16" s="161">
        <v>40.48</v>
      </c>
      <c r="H16" s="161">
        <v>0</v>
      </c>
      <c r="I16" s="161">
        <v>0</v>
      </c>
      <c r="J16" s="189">
        <v>0</v>
      </c>
    </row>
    <row r="17" spans="1:10" ht="19.5" customHeight="1">
      <c r="A17" s="180" t="s">
        <v>100</v>
      </c>
      <c r="B17" s="180" t="s">
        <v>101</v>
      </c>
      <c r="C17" s="180" t="s">
        <v>85</v>
      </c>
      <c r="D17" s="181" t="s">
        <v>86</v>
      </c>
      <c r="E17" s="181" t="s">
        <v>103</v>
      </c>
      <c r="F17" s="161">
        <f t="shared" si="0"/>
        <v>6.07</v>
      </c>
      <c r="G17" s="161">
        <v>6.07</v>
      </c>
      <c r="H17" s="161">
        <v>0</v>
      </c>
      <c r="I17" s="161">
        <v>0</v>
      </c>
      <c r="J17" s="189">
        <v>0</v>
      </c>
    </row>
    <row r="18" spans="1:10" ht="19.5" customHeight="1">
      <c r="A18" s="180" t="s">
        <v>104</v>
      </c>
      <c r="B18" s="180" t="s">
        <v>96</v>
      </c>
      <c r="C18" s="180" t="s">
        <v>94</v>
      </c>
      <c r="D18" s="181" t="s">
        <v>86</v>
      </c>
      <c r="E18" s="181" t="s">
        <v>105</v>
      </c>
      <c r="F18" s="161">
        <f t="shared" si="0"/>
        <v>53.99</v>
      </c>
      <c r="G18" s="161">
        <v>53.99</v>
      </c>
      <c r="H18" s="161">
        <v>0</v>
      </c>
      <c r="I18" s="161">
        <v>0</v>
      </c>
      <c r="J18" s="189">
        <v>0</v>
      </c>
    </row>
    <row r="19" spans="1:10" ht="19.5" customHeight="1">
      <c r="A19" s="180" t="s">
        <v>38</v>
      </c>
      <c r="B19" s="180" t="s">
        <v>38</v>
      </c>
      <c r="C19" s="180" t="s">
        <v>38</v>
      </c>
      <c r="D19" s="181" t="s">
        <v>38</v>
      </c>
      <c r="E19" s="181" t="s">
        <v>106</v>
      </c>
      <c r="F19" s="161">
        <f t="shared" si="0"/>
        <v>2035.4</v>
      </c>
      <c r="G19" s="161">
        <v>1750.27</v>
      </c>
      <c r="H19" s="161">
        <v>285.13</v>
      </c>
      <c r="I19" s="161">
        <v>0</v>
      </c>
      <c r="J19" s="189">
        <v>0</v>
      </c>
    </row>
    <row r="20" spans="1:10" ht="19.5" customHeight="1">
      <c r="A20" s="180" t="s">
        <v>38</v>
      </c>
      <c r="B20" s="180" t="s">
        <v>38</v>
      </c>
      <c r="C20" s="180" t="s">
        <v>38</v>
      </c>
      <c r="D20" s="181" t="s">
        <v>38</v>
      </c>
      <c r="E20" s="181" t="s">
        <v>107</v>
      </c>
      <c r="F20" s="161">
        <f t="shared" si="0"/>
        <v>2035.4</v>
      </c>
      <c r="G20" s="161">
        <v>1750.27</v>
      </c>
      <c r="H20" s="161">
        <v>285.13</v>
      </c>
      <c r="I20" s="161">
        <v>0</v>
      </c>
      <c r="J20" s="189">
        <v>0</v>
      </c>
    </row>
    <row r="21" spans="1:10" ht="19.5" customHeight="1">
      <c r="A21" s="180" t="s">
        <v>83</v>
      </c>
      <c r="B21" s="180" t="s">
        <v>84</v>
      </c>
      <c r="C21" s="180" t="s">
        <v>85</v>
      </c>
      <c r="D21" s="181" t="s">
        <v>108</v>
      </c>
      <c r="E21" s="181" t="s">
        <v>87</v>
      </c>
      <c r="F21" s="161">
        <f t="shared" si="0"/>
        <v>350</v>
      </c>
      <c r="G21" s="161">
        <v>350</v>
      </c>
      <c r="H21" s="161">
        <v>0</v>
      </c>
      <c r="I21" s="161">
        <v>0</v>
      </c>
      <c r="J21" s="189">
        <v>0</v>
      </c>
    </row>
    <row r="22" spans="1:10" ht="19.5" customHeight="1">
      <c r="A22" s="180" t="s">
        <v>88</v>
      </c>
      <c r="B22" s="180" t="s">
        <v>89</v>
      </c>
      <c r="C22" s="180" t="s">
        <v>89</v>
      </c>
      <c r="D22" s="181" t="s">
        <v>108</v>
      </c>
      <c r="E22" s="181" t="s">
        <v>90</v>
      </c>
      <c r="F22" s="161">
        <f t="shared" si="0"/>
        <v>77.3</v>
      </c>
      <c r="G22" s="161">
        <v>77.3</v>
      </c>
      <c r="H22" s="161">
        <v>0</v>
      </c>
      <c r="I22" s="161">
        <v>0</v>
      </c>
      <c r="J22" s="189">
        <v>0</v>
      </c>
    </row>
    <row r="23" spans="1:10" ht="19.5" customHeight="1">
      <c r="A23" s="180" t="s">
        <v>88</v>
      </c>
      <c r="B23" s="180" t="s">
        <v>89</v>
      </c>
      <c r="C23" s="180" t="s">
        <v>109</v>
      </c>
      <c r="D23" s="181" t="s">
        <v>108</v>
      </c>
      <c r="E23" s="181" t="s">
        <v>110</v>
      </c>
      <c r="F23" s="161">
        <f t="shared" si="0"/>
        <v>32.71</v>
      </c>
      <c r="G23" s="161">
        <v>32.71</v>
      </c>
      <c r="H23" s="161">
        <v>0</v>
      </c>
      <c r="I23" s="161">
        <v>0</v>
      </c>
      <c r="J23" s="189">
        <v>0</v>
      </c>
    </row>
    <row r="24" spans="1:10" ht="19.5" customHeight="1">
      <c r="A24" s="180" t="s">
        <v>88</v>
      </c>
      <c r="B24" s="180" t="s">
        <v>91</v>
      </c>
      <c r="C24" s="180" t="s">
        <v>89</v>
      </c>
      <c r="D24" s="181" t="s">
        <v>108</v>
      </c>
      <c r="E24" s="181" t="s">
        <v>92</v>
      </c>
      <c r="F24" s="161">
        <f t="shared" si="0"/>
        <v>194.03</v>
      </c>
      <c r="G24" s="161">
        <v>0</v>
      </c>
      <c r="H24" s="161">
        <v>194.03</v>
      </c>
      <c r="I24" s="161">
        <v>0</v>
      </c>
      <c r="J24" s="189">
        <v>0</v>
      </c>
    </row>
    <row r="25" spans="1:10" ht="19.5" customHeight="1">
      <c r="A25" s="180" t="s">
        <v>88</v>
      </c>
      <c r="B25" s="180" t="s">
        <v>93</v>
      </c>
      <c r="C25" s="180" t="s">
        <v>111</v>
      </c>
      <c r="D25" s="181" t="s">
        <v>108</v>
      </c>
      <c r="E25" s="181" t="s">
        <v>112</v>
      </c>
      <c r="F25" s="161">
        <f t="shared" si="0"/>
        <v>1134.8</v>
      </c>
      <c r="G25" s="161">
        <v>1134.8</v>
      </c>
      <c r="H25" s="161">
        <v>0</v>
      </c>
      <c r="I25" s="161">
        <v>0</v>
      </c>
      <c r="J25" s="189">
        <v>0</v>
      </c>
    </row>
    <row r="26" spans="1:10" ht="19.5" customHeight="1">
      <c r="A26" s="180" t="s">
        <v>88</v>
      </c>
      <c r="B26" s="180" t="s">
        <v>93</v>
      </c>
      <c r="C26" s="180" t="s">
        <v>113</v>
      </c>
      <c r="D26" s="181" t="s">
        <v>108</v>
      </c>
      <c r="E26" s="181" t="s">
        <v>114</v>
      </c>
      <c r="F26" s="161">
        <f t="shared" si="0"/>
        <v>91.1</v>
      </c>
      <c r="G26" s="161">
        <v>0</v>
      </c>
      <c r="H26" s="161">
        <v>91.1</v>
      </c>
      <c r="I26" s="161">
        <v>0</v>
      </c>
      <c r="J26" s="189">
        <v>0</v>
      </c>
    </row>
    <row r="27" spans="1:10" ht="19.5" customHeight="1">
      <c r="A27" s="180" t="s">
        <v>100</v>
      </c>
      <c r="B27" s="180" t="s">
        <v>101</v>
      </c>
      <c r="C27" s="180" t="s">
        <v>96</v>
      </c>
      <c r="D27" s="181" t="s">
        <v>108</v>
      </c>
      <c r="E27" s="181" t="s">
        <v>115</v>
      </c>
      <c r="F27" s="161">
        <f t="shared" si="0"/>
        <v>59.88</v>
      </c>
      <c r="G27" s="161">
        <v>59.88</v>
      </c>
      <c r="H27" s="161">
        <v>0</v>
      </c>
      <c r="I27" s="161">
        <v>0</v>
      </c>
      <c r="J27" s="189">
        <v>0</v>
      </c>
    </row>
    <row r="28" spans="1:10" ht="19.5" customHeight="1">
      <c r="A28" s="180" t="s">
        <v>104</v>
      </c>
      <c r="B28" s="180" t="s">
        <v>96</v>
      </c>
      <c r="C28" s="180" t="s">
        <v>94</v>
      </c>
      <c r="D28" s="181" t="s">
        <v>108</v>
      </c>
      <c r="E28" s="181" t="s">
        <v>105</v>
      </c>
      <c r="F28" s="161">
        <f t="shared" si="0"/>
        <v>82.19</v>
      </c>
      <c r="G28" s="161">
        <v>82.19</v>
      </c>
      <c r="H28" s="161">
        <v>0</v>
      </c>
      <c r="I28" s="161">
        <v>0</v>
      </c>
      <c r="J28" s="189">
        <v>0</v>
      </c>
    </row>
    <row r="29" spans="1:10" ht="19.5" customHeight="1">
      <c r="A29" s="180" t="s">
        <v>104</v>
      </c>
      <c r="B29" s="180" t="s">
        <v>96</v>
      </c>
      <c r="C29" s="180" t="s">
        <v>85</v>
      </c>
      <c r="D29" s="181" t="s">
        <v>108</v>
      </c>
      <c r="E29" s="181" t="s">
        <v>116</v>
      </c>
      <c r="F29" s="161">
        <f t="shared" si="0"/>
        <v>13.39</v>
      </c>
      <c r="G29" s="161">
        <v>13.39</v>
      </c>
      <c r="H29" s="161">
        <v>0</v>
      </c>
      <c r="I29" s="161">
        <v>0</v>
      </c>
      <c r="J29" s="189">
        <v>0</v>
      </c>
    </row>
    <row r="30" spans="1:10" ht="19.5" customHeight="1">
      <c r="A30" s="180" t="s">
        <v>38</v>
      </c>
      <c r="B30" s="180" t="s">
        <v>38</v>
      </c>
      <c r="C30" s="180" t="s">
        <v>38</v>
      </c>
      <c r="D30" s="181" t="s">
        <v>38</v>
      </c>
      <c r="E30" s="181" t="s">
        <v>117</v>
      </c>
      <c r="F30" s="161">
        <f t="shared" si="0"/>
        <v>29845.83</v>
      </c>
      <c r="G30" s="161">
        <v>15615.05</v>
      </c>
      <c r="H30" s="161">
        <v>14230.78</v>
      </c>
      <c r="I30" s="161">
        <v>0</v>
      </c>
      <c r="J30" s="189">
        <v>0</v>
      </c>
    </row>
    <row r="31" spans="1:10" ht="19.5" customHeight="1">
      <c r="A31" s="180" t="s">
        <v>38</v>
      </c>
      <c r="B31" s="180" t="s">
        <v>38</v>
      </c>
      <c r="C31" s="180" t="s">
        <v>38</v>
      </c>
      <c r="D31" s="181" t="s">
        <v>38</v>
      </c>
      <c r="E31" s="181" t="s">
        <v>118</v>
      </c>
      <c r="F31" s="161">
        <f t="shared" si="0"/>
        <v>19545.269999999997</v>
      </c>
      <c r="G31" s="161">
        <v>8881.31</v>
      </c>
      <c r="H31" s="161">
        <v>10663.96</v>
      </c>
      <c r="I31" s="161">
        <v>0</v>
      </c>
      <c r="J31" s="189">
        <v>0</v>
      </c>
    </row>
    <row r="32" spans="1:10" ht="19.5" customHeight="1">
      <c r="A32" s="180" t="s">
        <v>83</v>
      </c>
      <c r="B32" s="180" t="s">
        <v>84</v>
      </c>
      <c r="C32" s="180" t="s">
        <v>85</v>
      </c>
      <c r="D32" s="181" t="s">
        <v>119</v>
      </c>
      <c r="E32" s="181" t="s">
        <v>87</v>
      </c>
      <c r="F32" s="161">
        <f t="shared" si="0"/>
        <v>20</v>
      </c>
      <c r="G32" s="161">
        <v>20</v>
      </c>
      <c r="H32" s="161">
        <v>0</v>
      </c>
      <c r="I32" s="161">
        <v>0</v>
      </c>
      <c r="J32" s="189">
        <v>0</v>
      </c>
    </row>
    <row r="33" spans="1:10" ht="19.5" customHeight="1">
      <c r="A33" s="180" t="s">
        <v>88</v>
      </c>
      <c r="B33" s="180" t="s">
        <v>89</v>
      </c>
      <c r="C33" s="180" t="s">
        <v>96</v>
      </c>
      <c r="D33" s="181" t="s">
        <v>119</v>
      </c>
      <c r="E33" s="181" t="s">
        <v>120</v>
      </c>
      <c r="F33" s="161">
        <f t="shared" si="0"/>
        <v>228.16</v>
      </c>
      <c r="G33" s="161">
        <v>228.16</v>
      </c>
      <c r="H33" s="161">
        <v>0</v>
      </c>
      <c r="I33" s="161">
        <v>0</v>
      </c>
      <c r="J33" s="189">
        <v>0</v>
      </c>
    </row>
    <row r="34" spans="1:10" ht="19.5" customHeight="1">
      <c r="A34" s="180" t="s">
        <v>88</v>
      </c>
      <c r="B34" s="180" t="s">
        <v>89</v>
      </c>
      <c r="C34" s="180" t="s">
        <v>89</v>
      </c>
      <c r="D34" s="181" t="s">
        <v>119</v>
      </c>
      <c r="E34" s="181" t="s">
        <v>90</v>
      </c>
      <c r="F34" s="161">
        <f t="shared" si="0"/>
        <v>580</v>
      </c>
      <c r="G34" s="161">
        <v>580</v>
      </c>
      <c r="H34" s="161">
        <v>0</v>
      </c>
      <c r="I34" s="161">
        <v>0</v>
      </c>
      <c r="J34" s="189">
        <v>0</v>
      </c>
    </row>
    <row r="35" spans="1:10" ht="19.5" customHeight="1">
      <c r="A35" s="180" t="s">
        <v>88</v>
      </c>
      <c r="B35" s="180" t="s">
        <v>89</v>
      </c>
      <c r="C35" s="180" t="s">
        <v>109</v>
      </c>
      <c r="D35" s="181" t="s">
        <v>119</v>
      </c>
      <c r="E35" s="181" t="s">
        <v>110</v>
      </c>
      <c r="F35" s="161">
        <f t="shared" si="0"/>
        <v>230</v>
      </c>
      <c r="G35" s="161">
        <v>230</v>
      </c>
      <c r="H35" s="161">
        <v>0</v>
      </c>
      <c r="I35" s="161">
        <v>0</v>
      </c>
      <c r="J35" s="189">
        <v>0</v>
      </c>
    </row>
    <row r="36" spans="1:10" ht="19.5" customHeight="1">
      <c r="A36" s="180" t="s">
        <v>88</v>
      </c>
      <c r="B36" s="180" t="s">
        <v>84</v>
      </c>
      <c r="C36" s="180" t="s">
        <v>94</v>
      </c>
      <c r="D36" s="181" t="s">
        <v>119</v>
      </c>
      <c r="E36" s="181" t="s">
        <v>121</v>
      </c>
      <c r="F36" s="161">
        <f t="shared" si="0"/>
        <v>80</v>
      </c>
      <c r="G36" s="161">
        <v>80</v>
      </c>
      <c r="H36" s="161">
        <v>0</v>
      </c>
      <c r="I36" s="161">
        <v>0</v>
      </c>
      <c r="J36" s="189">
        <v>0</v>
      </c>
    </row>
    <row r="37" spans="1:10" ht="19.5" customHeight="1">
      <c r="A37" s="180" t="s">
        <v>88</v>
      </c>
      <c r="B37" s="180" t="s">
        <v>84</v>
      </c>
      <c r="C37" s="180" t="s">
        <v>96</v>
      </c>
      <c r="D37" s="181" t="s">
        <v>119</v>
      </c>
      <c r="E37" s="181" t="s">
        <v>122</v>
      </c>
      <c r="F37" s="161">
        <f t="shared" si="0"/>
        <v>885.86</v>
      </c>
      <c r="G37" s="161">
        <v>0</v>
      </c>
      <c r="H37" s="161">
        <v>885.86</v>
      </c>
      <c r="I37" s="161">
        <v>0</v>
      </c>
      <c r="J37" s="189">
        <v>0</v>
      </c>
    </row>
    <row r="38" spans="1:10" ht="19.5" customHeight="1">
      <c r="A38" s="180" t="s">
        <v>88</v>
      </c>
      <c r="B38" s="180" t="s">
        <v>84</v>
      </c>
      <c r="C38" s="180" t="s">
        <v>98</v>
      </c>
      <c r="D38" s="181" t="s">
        <v>119</v>
      </c>
      <c r="E38" s="181" t="s">
        <v>123</v>
      </c>
      <c r="F38" s="161">
        <f t="shared" si="0"/>
        <v>14875.779999999999</v>
      </c>
      <c r="G38" s="161">
        <v>7173.65</v>
      </c>
      <c r="H38" s="161">
        <v>7702.13</v>
      </c>
      <c r="I38" s="161">
        <v>0</v>
      </c>
      <c r="J38" s="189">
        <v>0</v>
      </c>
    </row>
    <row r="39" spans="1:10" ht="19.5" customHeight="1">
      <c r="A39" s="180" t="s">
        <v>88</v>
      </c>
      <c r="B39" s="180" t="s">
        <v>84</v>
      </c>
      <c r="C39" s="180" t="s">
        <v>113</v>
      </c>
      <c r="D39" s="181" t="s">
        <v>119</v>
      </c>
      <c r="E39" s="181" t="s">
        <v>124</v>
      </c>
      <c r="F39" s="161">
        <f aca="true" t="shared" si="1" ref="F39:F70">SUM(G39:J39)</f>
        <v>413</v>
      </c>
      <c r="G39" s="161">
        <v>0</v>
      </c>
      <c r="H39" s="161">
        <v>413</v>
      </c>
      <c r="I39" s="161">
        <v>0</v>
      </c>
      <c r="J39" s="189">
        <v>0</v>
      </c>
    </row>
    <row r="40" spans="1:10" ht="19.5" customHeight="1">
      <c r="A40" s="180" t="s">
        <v>88</v>
      </c>
      <c r="B40" s="180" t="s">
        <v>91</v>
      </c>
      <c r="C40" s="180" t="s">
        <v>85</v>
      </c>
      <c r="D40" s="181" t="s">
        <v>119</v>
      </c>
      <c r="E40" s="181" t="s">
        <v>125</v>
      </c>
      <c r="F40" s="161">
        <f t="shared" si="1"/>
        <v>33</v>
      </c>
      <c r="G40" s="161">
        <v>0</v>
      </c>
      <c r="H40" s="161">
        <v>33</v>
      </c>
      <c r="I40" s="161">
        <v>0</v>
      </c>
      <c r="J40" s="189">
        <v>0</v>
      </c>
    </row>
    <row r="41" spans="1:10" ht="19.5" customHeight="1">
      <c r="A41" s="180" t="s">
        <v>100</v>
      </c>
      <c r="B41" s="180" t="s">
        <v>101</v>
      </c>
      <c r="C41" s="180" t="s">
        <v>96</v>
      </c>
      <c r="D41" s="181" t="s">
        <v>119</v>
      </c>
      <c r="E41" s="181" t="s">
        <v>115</v>
      </c>
      <c r="F41" s="161">
        <f t="shared" si="1"/>
        <v>222.5</v>
      </c>
      <c r="G41" s="161">
        <v>222.5</v>
      </c>
      <c r="H41" s="161">
        <v>0</v>
      </c>
      <c r="I41" s="161">
        <v>0</v>
      </c>
      <c r="J41" s="189">
        <v>0</v>
      </c>
    </row>
    <row r="42" spans="1:10" ht="19.5" customHeight="1">
      <c r="A42" s="180" t="s">
        <v>100</v>
      </c>
      <c r="B42" s="180" t="s">
        <v>126</v>
      </c>
      <c r="C42" s="180" t="s">
        <v>94</v>
      </c>
      <c r="D42" s="181" t="s">
        <v>119</v>
      </c>
      <c r="E42" s="181" t="s">
        <v>127</v>
      </c>
      <c r="F42" s="161">
        <f t="shared" si="1"/>
        <v>1172</v>
      </c>
      <c r="G42" s="161">
        <v>0</v>
      </c>
      <c r="H42" s="161">
        <v>1172</v>
      </c>
      <c r="I42" s="161">
        <v>0</v>
      </c>
      <c r="J42" s="189">
        <v>0</v>
      </c>
    </row>
    <row r="43" spans="1:10" ht="19.5" customHeight="1">
      <c r="A43" s="180" t="s">
        <v>104</v>
      </c>
      <c r="B43" s="180" t="s">
        <v>96</v>
      </c>
      <c r="C43" s="180" t="s">
        <v>94</v>
      </c>
      <c r="D43" s="181" t="s">
        <v>119</v>
      </c>
      <c r="E43" s="181" t="s">
        <v>105</v>
      </c>
      <c r="F43" s="161">
        <f t="shared" si="1"/>
        <v>317</v>
      </c>
      <c r="G43" s="161">
        <v>317</v>
      </c>
      <c r="H43" s="161">
        <v>0</v>
      </c>
      <c r="I43" s="161">
        <v>0</v>
      </c>
      <c r="J43" s="189">
        <v>0</v>
      </c>
    </row>
    <row r="44" spans="1:10" ht="19.5" customHeight="1">
      <c r="A44" s="180" t="s">
        <v>104</v>
      </c>
      <c r="B44" s="180" t="s">
        <v>96</v>
      </c>
      <c r="C44" s="180" t="s">
        <v>96</v>
      </c>
      <c r="D44" s="181" t="s">
        <v>119</v>
      </c>
      <c r="E44" s="181" t="s">
        <v>128</v>
      </c>
      <c r="F44" s="161">
        <f t="shared" si="1"/>
        <v>30</v>
      </c>
      <c r="G44" s="161">
        <v>30</v>
      </c>
      <c r="H44" s="161">
        <v>0</v>
      </c>
      <c r="I44" s="161">
        <v>0</v>
      </c>
      <c r="J44" s="189">
        <v>0</v>
      </c>
    </row>
    <row r="45" spans="1:10" ht="19.5" customHeight="1">
      <c r="A45" s="180" t="s">
        <v>129</v>
      </c>
      <c r="B45" s="180" t="s">
        <v>130</v>
      </c>
      <c r="C45" s="180" t="s">
        <v>96</v>
      </c>
      <c r="D45" s="181" t="s">
        <v>119</v>
      </c>
      <c r="E45" s="181" t="s">
        <v>131</v>
      </c>
      <c r="F45" s="161">
        <f t="shared" si="1"/>
        <v>457.97</v>
      </c>
      <c r="G45" s="161">
        <v>0</v>
      </c>
      <c r="H45" s="161">
        <v>457.97</v>
      </c>
      <c r="I45" s="161">
        <v>0</v>
      </c>
      <c r="J45" s="189">
        <v>0</v>
      </c>
    </row>
    <row r="46" spans="1:10" ht="19.5" customHeight="1">
      <c r="A46" s="180" t="s">
        <v>38</v>
      </c>
      <c r="B46" s="180" t="s">
        <v>38</v>
      </c>
      <c r="C46" s="180" t="s">
        <v>38</v>
      </c>
      <c r="D46" s="181" t="s">
        <v>38</v>
      </c>
      <c r="E46" s="181" t="s">
        <v>132</v>
      </c>
      <c r="F46" s="161">
        <f t="shared" si="1"/>
        <v>2484.21</v>
      </c>
      <c r="G46" s="161">
        <v>1644.96</v>
      </c>
      <c r="H46" s="161">
        <v>839.25</v>
      </c>
      <c r="I46" s="161">
        <v>0</v>
      </c>
      <c r="J46" s="189">
        <v>0</v>
      </c>
    </row>
    <row r="47" spans="1:10" ht="19.5" customHeight="1">
      <c r="A47" s="180" t="s">
        <v>83</v>
      </c>
      <c r="B47" s="180" t="s">
        <v>84</v>
      </c>
      <c r="C47" s="180" t="s">
        <v>85</v>
      </c>
      <c r="D47" s="181" t="s">
        <v>133</v>
      </c>
      <c r="E47" s="181" t="s">
        <v>87</v>
      </c>
      <c r="F47" s="161">
        <f t="shared" si="1"/>
        <v>4</v>
      </c>
      <c r="G47" s="161">
        <v>4</v>
      </c>
      <c r="H47" s="161">
        <v>0</v>
      </c>
      <c r="I47" s="161">
        <v>0</v>
      </c>
      <c r="J47" s="189">
        <v>0</v>
      </c>
    </row>
    <row r="48" spans="1:10" ht="19.5" customHeight="1">
      <c r="A48" s="180" t="s">
        <v>88</v>
      </c>
      <c r="B48" s="180" t="s">
        <v>89</v>
      </c>
      <c r="C48" s="180" t="s">
        <v>96</v>
      </c>
      <c r="D48" s="181" t="s">
        <v>133</v>
      </c>
      <c r="E48" s="181" t="s">
        <v>120</v>
      </c>
      <c r="F48" s="161">
        <f t="shared" si="1"/>
        <v>36.69</v>
      </c>
      <c r="G48" s="161">
        <v>36.69</v>
      </c>
      <c r="H48" s="161">
        <v>0</v>
      </c>
      <c r="I48" s="161">
        <v>0</v>
      </c>
      <c r="J48" s="189">
        <v>0</v>
      </c>
    </row>
    <row r="49" spans="1:10" ht="19.5" customHeight="1">
      <c r="A49" s="180" t="s">
        <v>88</v>
      </c>
      <c r="B49" s="180" t="s">
        <v>89</v>
      </c>
      <c r="C49" s="180" t="s">
        <v>89</v>
      </c>
      <c r="D49" s="181" t="s">
        <v>133</v>
      </c>
      <c r="E49" s="181" t="s">
        <v>90</v>
      </c>
      <c r="F49" s="161">
        <f t="shared" si="1"/>
        <v>141.72</v>
      </c>
      <c r="G49" s="161">
        <v>141.72</v>
      </c>
      <c r="H49" s="161">
        <v>0</v>
      </c>
      <c r="I49" s="161">
        <v>0</v>
      </c>
      <c r="J49" s="189">
        <v>0</v>
      </c>
    </row>
    <row r="50" spans="1:10" ht="19.5" customHeight="1">
      <c r="A50" s="180" t="s">
        <v>88</v>
      </c>
      <c r="B50" s="180" t="s">
        <v>89</v>
      </c>
      <c r="C50" s="180" t="s">
        <v>109</v>
      </c>
      <c r="D50" s="181" t="s">
        <v>133</v>
      </c>
      <c r="E50" s="181" t="s">
        <v>110</v>
      </c>
      <c r="F50" s="161">
        <f t="shared" si="1"/>
        <v>56.71</v>
      </c>
      <c r="G50" s="161">
        <v>56.71</v>
      </c>
      <c r="H50" s="161">
        <v>0</v>
      </c>
      <c r="I50" s="161">
        <v>0</v>
      </c>
      <c r="J50" s="189">
        <v>0</v>
      </c>
    </row>
    <row r="51" spans="1:10" ht="19.5" customHeight="1">
      <c r="A51" s="180" t="s">
        <v>88</v>
      </c>
      <c r="B51" s="180" t="s">
        <v>84</v>
      </c>
      <c r="C51" s="180" t="s">
        <v>96</v>
      </c>
      <c r="D51" s="181" t="s">
        <v>133</v>
      </c>
      <c r="E51" s="181" t="s">
        <v>122</v>
      </c>
      <c r="F51" s="161">
        <f t="shared" si="1"/>
        <v>277.25</v>
      </c>
      <c r="G51" s="161">
        <v>0</v>
      </c>
      <c r="H51" s="161">
        <v>277.25</v>
      </c>
      <c r="I51" s="161">
        <v>0</v>
      </c>
      <c r="J51" s="189">
        <v>0</v>
      </c>
    </row>
    <row r="52" spans="1:10" ht="19.5" customHeight="1">
      <c r="A52" s="180" t="s">
        <v>88</v>
      </c>
      <c r="B52" s="180" t="s">
        <v>84</v>
      </c>
      <c r="C52" s="180" t="s">
        <v>98</v>
      </c>
      <c r="D52" s="181" t="s">
        <v>133</v>
      </c>
      <c r="E52" s="181" t="s">
        <v>123</v>
      </c>
      <c r="F52" s="161">
        <f t="shared" si="1"/>
        <v>1460.93</v>
      </c>
      <c r="G52" s="161">
        <v>1252.93</v>
      </c>
      <c r="H52" s="161">
        <v>208</v>
      </c>
      <c r="I52" s="161">
        <v>0</v>
      </c>
      <c r="J52" s="189">
        <v>0</v>
      </c>
    </row>
    <row r="53" spans="1:10" ht="19.5" customHeight="1">
      <c r="A53" s="180" t="s">
        <v>88</v>
      </c>
      <c r="B53" s="180" t="s">
        <v>84</v>
      </c>
      <c r="C53" s="180" t="s">
        <v>113</v>
      </c>
      <c r="D53" s="181" t="s">
        <v>133</v>
      </c>
      <c r="E53" s="181" t="s">
        <v>124</v>
      </c>
      <c r="F53" s="161">
        <f t="shared" si="1"/>
        <v>114</v>
      </c>
      <c r="G53" s="161">
        <v>0</v>
      </c>
      <c r="H53" s="161">
        <v>114</v>
      </c>
      <c r="I53" s="161">
        <v>0</v>
      </c>
      <c r="J53" s="189">
        <v>0</v>
      </c>
    </row>
    <row r="54" spans="1:10" ht="19.5" customHeight="1">
      <c r="A54" s="180" t="s">
        <v>100</v>
      </c>
      <c r="B54" s="180" t="s">
        <v>101</v>
      </c>
      <c r="C54" s="180" t="s">
        <v>96</v>
      </c>
      <c r="D54" s="181" t="s">
        <v>133</v>
      </c>
      <c r="E54" s="181" t="s">
        <v>115</v>
      </c>
      <c r="F54" s="161">
        <f t="shared" si="1"/>
        <v>53.02</v>
      </c>
      <c r="G54" s="161">
        <v>53.02</v>
      </c>
      <c r="H54" s="161">
        <v>0</v>
      </c>
      <c r="I54" s="161">
        <v>0</v>
      </c>
      <c r="J54" s="189">
        <v>0</v>
      </c>
    </row>
    <row r="55" spans="1:10" ht="19.5" customHeight="1">
      <c r="A55" s="180" t="s">
        <v>100</v>
      </c>
      <c r="B55" s="180" t="s">
        <v>126</v>
      </c>
      <c r="C55" s="180" t="s">
        <v>94</v>
      </c>
      <c r="D55" s="181" t="s">
        <v>133</v>
      </c>
      <c r="E55" s="181" t="s">
        <v>127</v>
      </c>
      <c r="F55" s="161">
        <f t="shared" si="1"/>
        <v>240</v>
      </c>
      <c r="G55" s="161">
        <v>0</v>
      </c>
      <c r="H55" s="161">
        <v>240</v>
      </c>
      <c r="I55" s="161">
        <v>0</v>
      </c>
      <c r="J55" s="189">
        <v>0</v>
      </c>
    </row>
    <row r="56" spans="1:10" ht="19.5" customHeight="1">
      <c r="A56" s="180" t="s">
        <v>104</v>
      </c>
      <c r="B56" s="180" t="s">
        <v>96</v>
      </c>
      <c r="C56" s="180" t="s">
        <v>94</v>
      </c>
      <c r="D56" s="181" t="s">
        <v>133</v>
      </c>
      <c r="E56" s="181" t="s">
        <v>105</v>
      </c>
      <c r="F56" s="161">
        <f t="shared" si="1"/>
        <v>99.89</v>
      </c>
      <c r="G56" s="161">
        <v>99.89</v>
      </c>
      <c r="H56" s="161">
        <v>0</v>
      </c>
      <c r="I56" s="161">
        <v>0</v>
      </c>
      <c r="J56" s="189">
        <v>0</v>
      </c>
    </row>
    <row r="57" spans="1:10" ht="19.5" customHeight="1">
      <c r="A57" s="180" t="s">
        <v>38</v>
      </c>
      <c r="B57" s="180" t="s">
        <v>38</v>
      </c>
      <c r="C57" s="180" t="s">
        <v>38</v>
      </c>
      <c r="D57" s="181" t="s">
        <v>38</v>
      </c>
      <c r="E57" s="181" t="s">
        <v>134</v>
      </c>
      <c r="F57" s="161">
        <f t="shared" si="1"/>
        <v>7816.35</v>
      </c>
      <c r="G57" s="161">
        <v>5088.78</v>
      </c>
      <c r="H57" s="161">
        <v>2727.57</v>
      </c>
      <c r="I57" s="161">
        <v>0</v>
      </c>
      <c r="J57" s="189">
        <v>0</v>
      </c>
    </row>
    <row r="58" spans="1:10" ht="19.5" customHeight="1">
      <c r="A58" s="180" t="s">
        <v>83</v>
      </c>
      <c r="B58" s="180" t="s">
        <v>84</v>
      </c>
      <c r="C58" s="180" t="s">
        <v>85</v>
      </c>
      <c r="D58" s="181" t="s">
        <v>135</v>
      </c>
      <c r="E58" s="181" t="s">
        <v>87</v>
      </c>
      <c r="F58" s="161">
        <f t="shared" si="1"/>
        <v>20</v>
      </c>
      <c r="G58" s="161">
        <v>20</v>
      </c>
      <c r="H58" s="161">
        <v>0</v>
      </c>
      <c r="I58" s="161">
        <v>0</v>
      </c>
      <c r="J58" s="189">
        <v>0</v>
      </c>
    </row>
    <row r="59" spans="1:10" ht="19.5" customHeight="1">
      <c r="A59" s="180" t="s">
        <v>88</v>
      </c>
      <c r="B59" s="180" t="s">
        <v>89</v>
      </c>
      <c r="C59" s="180" t="s">
        <v>96</v>
      </c>
      <c r="D59" s="181" t="s">
        <v>135</v>
      </c>
      <c r="E59" s="181" t="s">
        <v>120</v>
      </c>
      <c r="F59" s="161">
        <f t="shared" si="1"/>
        <v>171.36</v>
      </c>
      <c r="G59" s="161">
        <v>171.36</v>
      </c>
      <c r="H59" s="161">
        <v>0</v>
      </c>
      <c r="I59" s="161">
        <v>0</v>
      </c>
      <c r="J59" s="189">
        <v>0</v>
      </c>
    </row>
    <row r="60" spans="1:10" ht="19.5" customHeight="1">
      <c r="A60" s="180" t="s">
        <v>88</v>
      </c>
      <c r="B60" s="180" t="s">
        <v>89</v>
      </c>
      <c r="C60" s="180" t="s">
        <v>89</v>
      </c>
      <c r="D60" s="181" t="s">
        <v>135</v>
      </c>
      <c r="E60" s="181" t="s">
        <v>90</v>
      </c>
      <c r="F60" s="161">
        <f t="shared" si="1"/>
        <v>579</v>
      </c>
      <c r="G60" s="161">
        <v>579</v>
      </c>
      <c r="H60" s="161">
        <v>0</v>
      </c>
      <c r="I60" s="161">
        <v>0</v>
      </c>
      <c r="J60" s="189">
        <v>0</v>
      </c>
    </row>
    <row r="61" spans="1:10" ht="19.5" customHeight="1">
      <c r="A61" s="180" t="s">
        <v>88</v>
      </c>
      <c r="B61" s="180" t="s">
        <v>89</v>
      </c>
      <c r="C61" s="180" t="s">
        <v>109</v>
      </c>
      <c r="D61" s="181" t="s">
        <v>135</v>
      </c>
      <c r="E61" s="181" t="s">
        <v>110</v>
      </c>
      <c r="F61" s="161">
        <f t="shared" si="1"/>
        <v>248.45</v>
      </c>
      <c r="G61" s="161">
        <v>248.45</v>
      </c>
      <c r="H61" s="161">
        <v>0</v>
      </c>
      <c r="I61" s="161">
        <v>0</v>
      </c>
      <c r="J61" s="189">
        <v>0</v>
      </c>
    </row>
    <row r="62" spans="1:10" ht="19.5" customHeight="1">
      <c r="A62" s="180" t="s">
        <v>88</v>
      </c>
      <c r="B62" s="180" t="s">
        <v>84</v>
      </c>
      <c r="C62" s="180" t="s">
        <v>96</v>
      </c>
      <c r="D62" s="181" t="s">
        <v>135</v>
      </c>
      <c r="E62" s="181" t="s">
        <v>122</v>
      </c>
      <c r="F62" s="161">
        <f t="shared" si="1"/>
        <v>140.57</v>
      </c>
      <c r="G62" s="161">
        <v>0</v>
      </c>
      <c r="H62" s="161">
        <v>140.57</v>
      </c>
      <c r="I62" s="161">
        <v>0</v>
      </c>
      <c r="J62" s="189">
        <v>0</v>
      </c>
    </row>
    <row r="63" spans="1:10" ht="19.5" customHeight="1">
      <c r="A63" s="180" t="s">
        <v>88</v>
      </c>
      <c r="B63" s="180" t="s">
        <v>84</v>
      </c>
      <c r="C63" s="180" t="s">
        <v>98</v>
      </c>
      <c r="D63" s="181" t="s">
        <v>135</v>
      </c>
      <c r="E63" s="181" t="s">
        <v>123</v>
      </c>
      <c r="F63" s="161">
        <f t="shared" si="1"/>
        <v>4831.57</v>
      </c>
      <c r="G63" s="161">
        <v>3690.57</v>
      </c>
      <c r="H63" s="161">
        <v>1141</v>
      </c>
      <c r="I63" s="161">
        <v>0</v>
      </c>
      <c r="J63" s="189">
        <v>0</v>
      </c>
    </row>
    <row r="64" spans="1:10" ht="19.5" customHeight="1">
      <c r="A64" s="180" t="s">
        <v>88</v>
      </c>
      <c r="B64" s="180" t="s">
        <v>84</v>
      </c>
      <c r="C64" s="180" t="s">
        <v>113</v>
      </c>
      <c r="D64" s="181" t="s">
        <v>135</v>
      </c>
      <c r="E64" s="181" t="s">
        <v>124</v>
      </c>
      <c r="F64" s="161">
        <f t="shared" si="1"/>
        <v>70</v>
      </c>
      <c r="G64" s="161">
        <v>0</v>
      </c>
      <c r="H64" s="161">
        <v>70</v>
      </c>
      <c r="I64" s="161">
        <v>0</v>
      </c>
      <c r="J64" s="189">
        <v>0</v>
      </c>
    </row>
    <row r="65" spans="1:10" ht="19.5" customHeight="1">
      <c r="A65" s="180" t="s">
        <v>88</v>
      </c>
      <c r="B65" s="180" t="s">
        <v>91</v>
      </c>
      <c r="C65" s="180" t="s">
        <v>96</v>
      </c>
      <c r="D65" s="181" t="s">
        <v>135</v>
      </c>
      <c r="E65" s="181" t="s">
        <v>136</v>
      </c>
      <c r="F65" s="161">
        <f t="shared" si="1"/>
        <v>25</v>
      </c>
      <c r="G65" s="161">
        <v>0</v>
      </c>
      <c r="H65" s="161">
        <v>25</v>
      </c>
      <c r="I65" s="161">
        <v>0</v>
      </c>
      <c r="J65" s="189">
        <v>0</v>
      </c>
    </row>
    <row r="66" spans="1:10" ht="19.5" customHeight="1">
      <c r="A66" s="180" t="s">
        <v>88</v>
      </c>
      <c r="B66" s="180" t="s">
        <v>91</v>
      </c>
      <c r="C66" s="180" t="s">
        <v>85</v>
      </c>
      <c r="D66" s="181" t="s">
        <v>135</v>
      </c>
      <c r="E66" s="181" t="s">
        <v>125</v>
      </c>
      <c r="F66" s="161">
        <f t="shared" si="1"/>
        <v>13</v>
      </c>
      <c r="G66" s="161">
        <v>0</v>
      </c>
      <c r="H66" s="161">
        <v>13</v>
      </c>
      <c r="I66" s="161">
        <v>0</v>
      </c>
      <c r="J66" s="189">
        <v>0</v>
      </c>
    </row>
    <row r="67" spans="1:10" ht="19.5" customHeight="1">
      <c r="A67" s="180" t="s">
        <v>100</v>
      </c>
      <c r="B67" s="180" t="s">
        <v>101</v>
      </c>
      <c r="C67" s="180" t="s">
        <v>96</v>
      </c>
      <c r="D67" s="181" t="s">
        <v>135</v>
      </c>
      <c r="E67" s="181" t="s">
        <v>115</v>
      </c>
      <c r="F67" s="161">
        <f t="shared" si="1"/>
        <v>115.5</v>
      </c>
      <c r="G67" s="161">
        <v>115.5</v>
      </c>
      <c r="H67" s="161">
        <v>0</v>
      </c>
      <c r="I67" s="161">
        <v>0</v>
      </c>
      <c r="J67" s="189">
        <v>0</v>
      </c>
    </row>
    <row r="68" spans="1:10" ht="19.5" customHeight="1">
      <c r="A68" s="180" t="s">
        <v>100</v>
      </c>
      <c r="B68" s="180" t="s">
        <v>126</v>
      </c>
      <c r="C68" s="180" t="s">
        <v>94</v>
      </c>
      <c r="D68" s="181" t="s">
        <v>135</v>
      </c>
      <c r="E68" s="181" t="s">
        <v>127</v>
      </c>
      <c r="F68" s="161">
        <f t="shared" si="1"/>
        <v>330</v>
      </c>
      <c r="G68" s="161">
        <v>0</v>
      </c>
      <c r="H68" s="161">
        <v>330</v>
      </c>
      <c r="I68" s="161">
        <v>0</v>
      </c>
      <c r="J68" s="189">
        <v>0</v>
      </c>
    </row>
    <row r="69" spans="1:10" ht="19.5" customHeight="1">
      <c r="A69" s="180" t="s">
        <v>104</v>
      </c>
      <c r="B69" s="180" t="s">
        <v>96</v>
      </c>
      <c r="C69" s="180" t="s">
        <v>94</v>
      </c>
      <c r="D69" s="181" t="s">
        <v>135</v>
      </c>
      <c r="E69" s="181" t="s">
        <v>105</v>
      </c>
      <c r="F69" s="161">
        <f t="shared" si="1"/>
        <v>263.9</v>
      </c>
      <c r="G69" s="161">
        <v>263.9</v>
      </c>
      <c r="H69" s="161">
        <v>0</v>
      </c>
      <c r="I69" s="161">
        <v>0</v>
      </c>
      <c r="J69" s="189">
        <v>0</v>
      </c>
    </row>
    <row r="70" spans="1:10" ht="19.5" customHeight="1">
      <c r="A70" s="180" t="s">
        <v>129</v>
      </c>
      <c r="B70" s="180" t="s">
        <v>130</v>
      </c>
      <c r="C70" s="180" t="s">
        <v>96</v>
      </c>
      <c r="D70" s="181" t="s">
        <v>135</v>
      </c>
      <c r="E70" s="181" t="s">
        <v>131</v>
      </c>
      <c r="F70" s="161">
        <f t="shared" si="1"/>
        <v>1008</v>
      </c>
      <c r="G70" s="161">
        <v>0</v>
      </c>
      <c r="H70" s="161">
        <v>1008</v>
      </c>
      <c r="I70" s="161">
        <v>0</v>
      </c>
      <c r="J70" s="189">
        <v>0</v>
      </c>
    </row>
    <row r="71" spans="1:10" ht="19.5" customHeight="1">
      <c r="A71" s="180" t="s">
        <v>38</v>
      </c>
      <c r="B71" s="180" t="s">
        <v>38</v>
      </c>
      <c r="C71" s="180" t="s">
        <v>38</v>
      </c>
      <c r="D71" s="181" t="s">
        <v>38</v>
      </c>
      <c r="E71" s="181" t="s">
        <v>137</v>
      </c>
      <c r="F71" s="161">
        <f aca="true" t="shared" si="2" ref="F71:F79">SUM(G71:J71)</f>
        <v>1122.69</v>
      </c>
      <c r="G71" s="161">
        <v>982.69</v>
      </c>
      <c r="H71" s="161">
        <v>140</v>
      </c>
      <c r="I71" s="161">
        <v>0</v>
      </c>
      <c r="J71" s="189">
        <v>0</v>
      </c>
    </row>
    <row r="72" spans="1:10" ht="19.5" customHeight="1">
      <c r="A72" s="180" t="s">
        <v>38</v>
      </c>
      <c r="B72" s="180" t="s">
        <v>38</v>
      </c>
      <c r="C72" s="180" t="s">
        <v>38</v>
      </c>
      <c r="D72" s="181" t="s">
        <v>38</v>
      </c>
      <c r="E72" s="181" t="s">
        <v>138</v>
      </c>
      <c r="F72" s="161">
        <f t="shared" si="2"/>
        <v>1122.69</v>
      </c>
      <c r="G72" s="161">
        <v>982.69</v>
      </c>
      <c r="H72" s="161">
        <v>140</v>
      </c>
      <c r="I72" s="161">
        <v>0</v>
      </c>
      <c r="J72" s="189">
        <v>0</v>
      </c>
    </row>
    <row r="73" spans="1:10" ht="19.5" customHeight="1">
      <c r="A73" s="180" t="s">
        <v>88</v>
      </c>
      <c r="B73" s="180" t="s">
        <v>89</v>
      </c>
      <c r="C73" s="180" t="s">
        <v>96</v>
      </c>
      <c r="D73" s="181" t="s">
        <v>139</v>
      </c>
      <c r="E73" s="181" t="s">
        <v>120</v>
      </c>
      <c r="F73" s="161">
        <f t="shared" si="2"/>
        <v>51.2</v>
      </c>
      <c r="G73" s="161">
        <v>51.2</v>
      </c>
      <c r="H73" s="161">
        <v>0</v>
      </c>
      <c r="I73" s="161">
        <v>0</v>
      </c>
      <c r="J73" s="189">
        <v>0</v>
      </c>
    </row>
    <row r="74" spans="1:10" ht="19.5" customHeight="1">
      <c r="A74" s="180" t="s">
        <v>88</v>
      </c>
      <c r="B74" s="180" t="s">
        <v>89</v>
      </c>
      <c r="C74" s="180" t="s">
        <v>89</v>
      </c>
      <c r="D74" s="181" t="s">
        <v>139</v>
      </c>
      <c r="E74" s="181" t="s">
        <v>90</v>
      </c>
      <c r="F74" s="161">
        <f t="shared" si="2"/>
        <v>97.72</v>
      </c>
      <c r="G74" s="161">
        <v>97.72</v>
      </c>
      <c r="H74" s="161">
        <v>0</v>
      </c>
      <c r="I74" s="161">
        <v>0</v>
      </c>
      <c r="J74" s="189">
        <v>0</v>
      </c>
    </row>
    <row r="75" spans="1:10" ht="19.5" customHeight="1">
      <c r="A75" s="180" t="s">
        <v>88</v>
      </c>
      <c r="B75" s="180" t="s">
        <v>89</v>
      </c>
      <c r="C75" s="180" t="s">
        <v>109</v>
      </c>
      <c r="D75" s="181" t="s">
        <v>139</v>
      </c>
      <c r="E75" s="181" t="s">
        <v>110</v>
      </c>
      <c r="F75" s="161">
        <f t="shared" si="2"/>
        <v>39.81</v>
      </c>
      <c r="G75" s="161">
        <v>39.81</v>
      </c>
      <c r="H75" s="161">
        <v>0</v>
      </c>
      <c r="I75" s="161">
        <v>0</v>
      </c>
      <c r="J75" s="189">
        <v>0</v>
      </c>
    </row>
    <row r="76" spans="1:10" ht="19.5" customHeight="1">
      <c r="A76" s="180" t="s">
        <v>88</v>
      </c>
      <c r="B76" s="180" t="s">
        <v>84</v>
      </c>
      <c r="C76" s="180" t="s">
        <v>98</v>
      </c>
      <c r="D76" s="181" t="s">
        <v>139</v>
      </c>
      <c r="E76" s="181" t="s">
        <v>123</v>
      </c>
      <c r="F76" s="161">
        <f t="shared" si="2"/>
        <v>746.71</v>
      </c>
      <c r="G76" s="161">
        <v>689.44</v>
      </c>
      <c r="H76" s="161">
        <v>57.27</v>
      </c>
      <c r="I76" s="161">
        <v>0</v>
      </c>
      <c r="J76" s="189">
        <v>0</v>
      </c>
    </row>
    <row r="77" spans="1:10" ht="19.5" customHeight="1">
      <c r="A77" s="180" t="s">
        <v>88</v>
      </c>
      <c r="B77" s="180" t="s">
        <v>93</v>
      </c>
      <c r="C77" s="180" t="s">
        <v>89</v>
      </c>
      <c r="D77" s="181" t="s">
        <v>139</v>
      </c>
      <c r="E77" s="181" t="s">
        <v>140</v>
      </c>
      <c r="F77" s="161">
        <f t="shared" si="2"/>
        <v>82.73</v>
      </c>
      <c r="G77" s="161">
        <v>0</v>
      </c>
      <c r="H77" s="161">
        <v>82.73</v>
      </c>
      <c r="I77" s="161">
        <v>0</v>
      </c>
      <c r="J77" s="189">
        <v>0</v>
      </c>
    </row>
    <row r="78" spans="1:10" ht="19.5" customHeight="1">
      <c r="A78" s="180" t="s">
        <v>100</v>
      </c>
      <c r="B78" s="180" t="s">
        <v>101</v>
      </c>
      <c r="C78" s="180" t="s">
        <v>96</v>
      </c>
      <c r="D78" s="181" t="s">
        <v>139</v>
      </c>
      <c r="E78" s="181" t="s">
        <v>115</v>
      </c>
      <c r="F78" s="161">
        <f t="shared" si="2"/>
        <v>45.71</v>
      </c>
      <c r="G78" s="161">
        <v>45.71</v>
      </c>
      <c r="H78" s="161">
        <v>0</v>
      </c>
      <c r="I78" s="161">
        <v>0</v>
      </c>
      <c r="J78" s="189">
        <v>0</v>
      </c>
    </row>
    <row r="79" spans="1:10" ht="19.5" customHeight="1">
      <c r="A79" s="180" t="s">
        <v>104</v>
      </c>
      <c r="B79" s="180" t="s">
        <v>96</v>
      </c>
      <c r="C79" s="180" t="s">
        <v>94</v>
      </c>
      <c r="D79" s="181" t="s">
        <v>139</v>
      </c>
      <c r="E79" s="181" t="s">
        <v>105</v>
      </c>
      <c r="F79" s="161">
        <f t="shared" si="2"/>
        <v>58.81</v>
      </c>
      <c r="G79" s="161">
        <v>58.81</v>
      </c>
      <c r="H79" s="161">
        <v>0</v>
      </c>
      <c r="I79" s="161">
        <v>0</v>
      </c>
      <c r="J79" s="1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5">
      <selection activeCell="C11" sqref="C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4"/>
      <c r="B1" s="144"/>
      <c r="C1" s="144"/>
      <c r="D1" s="144"/>
      <c r="E1" s="144"/>
      <c r="F1" s="144"/>
      <c r="G1" s="144"/>
      <c r="H1" s="81" t="s">
        <v>148</v>
      </c>
    </row>
    <row r="2" spans="1:8" ht="20.25" customHeight="1">
      <c r="A2" s="50" t="s">
        <v>149</v>
      </c>
      <c r="B2" s="50"/>
      <c r="C2" s="50"/>
      <c r="D2" s="50"/>
      <c r="E2" s="50"/>
      <c r="F2" s="50"/>
      <c r="G2" s="50"/>
      <c r="H2" s="50"/>
    </row>
    <row r="3" spans="1:8" ht="20.25" customHeight="1">
      <c r="A3" s="145" t="s">
        <v>0</v>
      </c>
      <c r="B3" s="145"/>
      <c r="C3" s="73"/>
      <c r="D3" s="73"/>
      <c r="E3" s="73"/>
      <c r="F3" s="73"/>
      <c r="G3" s="73"/>
      <c r="H3" s="63" t="s">
        <v>5</v>
      </c>
    </row>
    <row r="4" spans="1:8" ht="24" customHeight="1">
      <c r="A4" s="146" t="s">
        <v>6</v>
      </c>
      <c r="B4" s="147"/>
      <c r="C4" s="146" t="s">
        <v>7</v>
      </c>
      <c r="D4" s="148"/>
      <c r="E4" s="148"/>
      <c r="F4" s="148"/>
      <c r="G4" s="148"/>
      <c r="H4" s="147"/>
    </row>
    <row r="5" spans="1:8" ht="24" customHeight="1">
      <c r="A5" s="149" t="s">
        <v>8</v>
      </c>
      <c r="B5" s="150" t="s">
        <v>9</v>
      </c>
      <c r="C5" s="149" t="s">
        <v>8</v>
      </c>
      <c r="D5" s="149" t="s">
        <v>58</v>
      </c>
      <c r="E5" s="150" t="s">
        <v>150</v>
      </c>
      <c r="F5" s="171" t="s">
        <v>151</v>
      </c>
      <c r="G5" s="149" t="s">
        <v>152</v>
      </c>
      <c r="H5" s="171" t="s">
        <v>153</v>
      </c>
    </row>
    <row r="6" spans="1:8" ht="24" customHeight="1">
      <c r="A6" s="151" t="s">
        <v>154</v>
      </c>
      <c r="B6" s="152">
        <f>SUM(B7:B9)</f>
        <v>12966.440000000002</v>
      </c>
      <c r="C6" s="153" t="s">
        <v>155</v>
      </c>
      <c r="D6" s="152">
        <f aca="true" t="shared" si="0" ref="D6:D35">SUM(E6:H6)</f>
        <v>31843.620000000006</v>
      </c>
      <c r="E6" s="152">
        <f>SUM(E7:E35)</f>
        <v>30377.650000000005</v>
      </c>
      <c r="F6" s="152">
        <f>SUM(F7:F35)</f>
        <v>1465.97</v>
      </c>
      <c r="G6" s="152">
        <f>SUM(G7:G35)</f>
        <v>0</v>
      </c>
      <c r="H6" s="152">
        <f>SUM(H7:H35)</f>
        <v>0</v>
      </c>
    </row>
    <row r="7" spans="1:8" ht="24" customHeight="1">
      <c r="A7" s="151" t="s">
        <v>156</v>
      </c>
      <c r="B7" s="152">
        <f>147869.44-134903</f>
        <v>12966.440000000002</v>
      </c>
      <c r="C7" s="153" t="s">
        <v>157</v>
      </c>
      <c r="D7" s="152">
        <f t="shared" si="0"/>
        <v>0</v>
      </c>
      <c r="E7" s="172">
        <v>0</v>
      </c>
      <c r="F7" s="172">
        <v>0</v>
      </c>
      <c r="G7" s="172">
        <v>0</v>
      </c>
      <c r="H7" s="152">
        <v>0</v>
      </c>
    </row>
    <row r="8" spans="1:8" ht="24" customHeight="1">
      <c r="A8" s="151" t="s">
        <v>158</v>
      </c>
      <c r="B8" s="152">
        <v>0</v>
      </c>
      <c r="C8" s="153" t="s">
        <v>159</v>
      </c>
      <c r="D8" s="152">
        <f t="shared" si="0"/>
        <v>0</v>
      </c>
      <c r="E8" s="172">
        <v>0</v>
      </c>
      <c r="F8" s="172">
        <v>0</v>
      </c>
      <c r="G8" s="172">
        <v>0</v>
      </c>
      <c r="H8" s="152">
        <v>0</v>
      </c>
    </row>
    <row r="9" spans="1:8" ht="24" customHeight="1">
      <c r="A9" s="151" t="s">
        <v>160</v>
      </c>
      <c r="B9" s="152">
        <v>0</v>
      </c>
      <c r="C9" s="153" t="s">
        <v>161</v>
      </c>
      <c r="D9" s="152">
        <f t="shared" si="0"/>
        <v>0</v>
      </c>
      <c r="E9" s="172">
        <v>0</v>
      </c>
      <c r="F9" s="172">
        <v>0</v>
      </c>
      <c r="G9" s="172">
        <v>0</v>
      </c>
      <c r="H9" s="152">
        <v>0</v>
      </c>
    </row>
    <row r="10" spans="1:8" ht="24" customHeight="1">
      <c r="A10" s="151" t="s">
        <v>162</v>
      </c>
      <c r="B10" s="152">
        <f>SUM(B11:B14)</f>
        <v>18877.18</v>
      </c>
      <c r="C10" s="153" t="s">
        <v>163</v>
      </c>
      <c r="D10" s="152">
        <f t="shared" si="0"/>
        <v>0</v>
      </c>
      <c r="E10" s="172">
        <v>0</v>
      </c>
      <c r="F10" s="172">
        <v>0</v>
      </c>
      <c r="G10" s="172">
        <v>0</v>
      </c>
      <c r="H10" s="152">
        <v>0</v>
      </c>
    </row>
    <row r="11" spans="1:8" ht="24" customHeight="1">
      <c r="A11" s="151" t="s">
        <v>156</v>
      </c>
      <c r="B11" s="152">
        <v>17411.21</v>
      </c>
      <c r="C11" s="153" t="s">
        <v>164</v>
      </c>
      <c r="D11" s="152">
        <f t="shared" si="0"/>
        <v>183</v>
      </c>
      <c r="E11" s="172">
        <v>183</v>
      </c>
      <c r="F11" s="172">
        <v>0</v>
      </c>
      <c r="G11" s="172">
        <v>0</v>
      </c>
      <c r="H11" s="152">
        <v>0</v>
      </c>
    </row>
    <row r="12" spans="1:8" ht="24" customHeight="1">
      <c r="A12" s="151" t="s">
        <v>158</v>
      </c>
      <c r="B12" s="152">
        <v>1465.97</v>
      </c>
      <c r="C12" s="153" t="s">
        <v>165</v>
      </c>
      <c r="D12" s="152">
        <f t="shared" si="0"/>
        <v>0</v>
      </c>
      <c r="E12" s="172">
        <v>0</v>
      </c>
      <c r="F12" s="172">
        <v>0</v>
      </c>
      <c r="G12" s="172">
        <v>0</v>
      </c>
      <c r="H12" s="152">
        <v>0</v>
      </c>
    </row>
    <row r="13" spans="1:8" ht="24" customHeight="1">
      <c r="A13" s="151" t="s">
        <v>160</v>
      </c>
      <c r="B13" s="152">
        <v>0</v>
      </c>
      <c r="C13" s="153" t="s">
        <v>166</v>
      </c>
      <c r="D13" s="152">
        <f t="shared" si="0"/>
        <v>0</v>
      </c>
      <c r="E13" s="172">
        <v>0</v>
      </c>
      <c r="F13" s="172">
        <v>0</v>
      </c>
      <c r="G13" s="172">
        <v>0</v>
      </c>
      <c r="H13" s="152">
        <v>0</v>
      </c>
    </row>
    <row r="14" spans="1:8" ht="24" customHeight="1">
      <c r="A14" s="151" t="s">
        <v>167</v>
      </c>
      <c r="B14" s="152">
        <v>0</v>
      </c>
      <c r="C14" s="153" t="s">
        <v>168</v>
      </c>
      <c r="D14" s="152">
        <f t="shared" si="0"/>
        <v>28315.350000000006</v>
      </c>
      <c r="E14" s="172">
        <f>163218.35-134903</f>
        <v>28315.350000000006</v>
      </c>
      <c r="F14" s="172">
        <v>0</v>
      </c>
      <c r="G14" s="172">
        <v>0</v>
      </c>
      <c r="H14" s="152">
        <v>0</v>
      </c>
    </row>
    <row r="15" spans="1:8" ht="24" customHeight="1">
      <c r="A15" s="154"/>
      <c r="B15" s="152"/>
      <c r="C15" s="155" t="s">
        <v>169</v>
      </c>
      <c r="D15" s="152">
        <f t="shared" si="0"/>
        <v>0</v>
      </c>
      <c r="E15" s="172">
        <v>0</v>
      </c>
      <c r="F15" s="172">
        <v>0</v>
      </c>
      <c r="G15" s="172">
        <v>0</v>
      </c>
      <c r="H15" s="152">
        <v>0</v>
      </c>
    </row>
    <row r="16" spans="1:8" ht="24" customHeight="1">
      <c r="A16" s="154"/>
      <c r="B16" s="152"/>
      <c r="C16" s="155" t="s">
        <v>170</v>
      </c>
      <c r="D16" s="152">
        <f t="shared" si="0"/>
        <v>1385.7</v>
      </c>
      <c r="E16" s="172">
        <v>1385.7</v>
      </c>
      <c r="F16" s="172">
        <v>0</v>
      </c>
      <c r="G16" s="172">
        <v>0</v>
      </c>
      <c r="H16" s="152">
        <v>0</v>
      </c>
    </row>
    <row r="17" spans="1:8" ht="24" customHeight="1">
      <c r="A17" s="154"/>
      <c r="B17" s="152"/>
      <c r="C17" s="155" t="s">
        <v>171</v>
      </c>
      <c r="D17" s="152">
        <f t="shared" si="0"/>
        <v>0</v>
      </c>
      <c r="E17" s="172">
        <v>0</v>
      </c>
      <c r="F17" s="172">
        <v>0</v>
      </c>
      <c r="G17" s="172">
        <v>0</v>
      </c>
      <c r="H17" s="152">
        <v>0</v>
      </c>
    </row>
    <row r="18" spans="1:8" ht="24" customHeight="1">
      <c r="A18" s="154"/>
      <c r="B18" s="152"/>
      <c r="C18" s="155" t="s">
        <v>172</v>
      </c>
      <c r="D18" s="152">
        <f t="shared" si="0"/>
        <v>0</v>
      </c>
      <c r="E18" s="172">
        <v>0</v>
      </c>
      <c r="F18" s="172">
        <v>0</v>
      </c>
      <c r="G18" s="172">
        <v>0</v>
      </c>
      <c r="H18" s="152">
        <v>0</v>
      </c>
    </row>
    <row r="19" spans="1:8" ht="24" customHeight="1">
      <c r="A19" s="154"/>
      <c r="B19" s="152"/>
      <c r="C19" s="155" t="s">
        <v>173</v>
      </c>
      <c r="D19" s="152">
        <f t="shared" si="0"/>
        <v>0</v>
      </c>
      <c r="E19" s="172">
        <v>0</v>
      </c>
      <c r="F19" s="172">
        <v>0</v>
      </c>
      <c r="G19" s="172">
        <v>0</v>
      </c>
      <c r="H19" s="152">
        <v>0</v>
      </c>
    </row>
    <row r="20" spans="1:8" ht="24" customHeight="1">
      <c r="A20" s="154"/>
      <c r="B20" s="152"/>
      <c r="C20" s="155" t="s">
        <v>174</v>
      </c>
      <c r="D20" s="152">
        <f t="shared" si="0"/>
        <v>0</v>
      </c>
      <c r="E20" s="172">
        <v>0</v>
      </c>
      <c r="F20" s="172">
        <v>0</v>
      </c>
      <c r="G20" s="172">
        <v>0</v>
      </c>
      <c r="H20" s="152">
        <v>0</v>
      </c>
    </row>
    <row r="21" spans="1:8" ht="24" customHeight="1">
      <c r="A21" s="154"/>
      <c r="B21" s="152"/>
      <c r="C21" s="155" t="s">
        <v>175</v>
      </c>
      <c r="D21" s="152">
        <f t="shared" si="0"/>
        <v>0</v>
      </c>
      <c r="E21" s="172">
        <v>0</v>
      </c>
      <c r="F21" s="172">
        <v>0</v>
      </c>
      <c r="G21" s="172">
        <v>0</v>
      </c>
      <c r="H21" s="152">
        <v>0</v>
      </c>
    </row>
    <row r="22" spans="1:8" ht="24" customHeight="1">
      <c r="A22" s="154"/>
      <c r="B22" s="152"/>
      <c r="C22" s="155" t="s">
        <v>176</v>
      </c>
      <c r="D22" s="152">
        <f t="shared" si="0"/>
        <v>0</v>
      </c>
      <c r="E22" s="172">
        <v>0</v>
      </c>
      <c r="F22" s="172">
        <v>0</v>
      </c>
      <c r="G22" s="172">
        <v>0</v>
      </c>
      <c r="H22" s="152">
        <v>0</v>
      </c>
    </row>
    <row r="23" spans="1:8" ht="24" customHeight="1">
      <c r="A23" s="154"/>
      <c r="B23" s="152"/>
      <c r="C23" s="155" t="s">
        <v>177</v>
      </c>
      <c r="D23" s="152">
        <f t="shared" si="0"/>
        <v>0</v>
      </c>
      <c r="E23" s="172">
        <v>0</v>
      </c>
      <c r="F23" s="172">
        <v>0</v>
      </c>
      <c r="G23" s="172">
        <v>0</v>
      </c>
      <c r="H23" s="152">
        <v>0</v>
      </c>
    </row>
    <row r="24" spans="1:8" ht="24" customHeight="1">
      <c r="A24" s="154"/>
      <c r="B24" s="152"/>
      <c r="C24" s="156" t="s">
        <v>178</v>
      </c>
      <c r="D24" s="152">
        <f t="shared" si="0"/>
        <v>0</v>
      </c>
      <c r="E24" s="172">
        <v>0</v>
      </c>
      <c r="F24" s="172">
        <v>0</v>
      </c>
      <c r="G24" s="172">
        <v>0</v>
      </c>
      <c r="H24" s="152">
        <v>0</v>
      </c>
    </row>
    <row r="25" spans="1:8" ht="24" customHeight="1">
      <c r="A25" s="157"/>
      <c r="B25" s="158"/>
      <c r="C25" s="159" t="s">
        <v>179</v>
      </c>
      <c r="D25" s="158">
        <f t="shared" si="0"/>
        <v>0</v>
      </c>
      <c r="E25" s="158">
        <v>0</v>
      </c>
      <c r="F25" s="158">
        <v>0</v>
      </c>
      <c r="G25" s="158">
        <v>0</v>
      </c>
      <c r="H25" s="158">
        <v>0</v>
      </c>
    </row>
    <row r="26" spans="1:8" ht="24" customHeight="1">
      <c r="A26" s="151"/>
      <c r="B26" s="158"/>
      <c r="C26" s="159" t="s">
        <v>180</v>
      </c>
      <c r="D26" s="158">
        <f t="shared" si="0"/>
        <v>493.6</v>
      </c>
      <c r="E26" s="158">
        <v>493.6</v>
      </c>
      <c r="F26" s="158">
        <v>0</v>
      </c>
      <c r="G26" s="158">
        <v>0</v>
      </c>
      <c r="H26" s="158">
        <v>0</v>
      </c>
    </row>
    <row r="27" spans="1:8" ht="24" customHeight="1">
      <c r="A27" s="151"/>
      <c r="B27" s="158"/>
      <c r="C27" s="159" t="s">
        <v>181</v>
      </c>
      <c r="D27" s="158">
        <f t="shared" si="0"/>
        <v>0</v>
      </c>
      <c r="E27" s="158">
        <v>0</v>
      </c>
      <c r="F27" s="158">
        <v>0</v>
      </c>
      <c r="G27" s="158">
        <v>0</v>
      </c>
      <c r="H27" s="158">
        <v>0</v>
      </c>
    </row>
    <row r="28" spans="1:8" ht="24" customHeight="1">
      <c r="A28" s="151"/>
      <c r="B28" s="158"/>
      <c r="C28" s="159" t="s">
        <v>182</v>
      </c>
      <c r="D28" s="158">
        <f t="shared" si="0"/>
        <v>0</v>
      </c>
      <c r="E28" s="158">
        <v>0</v>
      </c>
      <c r="F28" s="158">
        <v>0</v>
      </c>
      <c r="G28" s="158">
        <v>0</v>
      </c>
      <c r="H28" s="158">
        <v>0</v>
      </c>
    </row>
    <row r="29" spans="1:8" ht="24" customHeight="1">
      <c r="A29" s="151"/>
      <c r="B29" s="158"/>
      <c r="C29" s="159" t="s">
        <v>183</v>
      </c>
      <c r="D29" s="158">
        <f t="shared" si="0"/>
        <v>0</v>
      </c>
      <c r="E29" s="158">
        <v>0</v>
      </c>
      <c r="F29" s="158">
        <v>0</v>
      </c>
      <c r="G29" s="158">
        <v>0</v>
      </c>
      <c r="H29" s="158">
        <v>0</v>
      </c>
    </row>
    <row r="30" spans="1:8" ht="24" customHeight="1">
      <c r="A30" s="160"/>
      <c r="B30" s="161"/>
      <c r="C30" s="162" t="s">
        <v>184</v>
      </c>
      <c r="D30" s="163">
        <f t="shared" si="0"/>
        <v>0</v>
      </c>
      <c r="E30" s="173">
        <v>0</v>
      </c>
      <c r="F30" s="173">
        <v>0</v>
      </c>
      <c r="G30" s="173">
        <v>0</v>
      </c>
      <c r="H30" s="173">
        <v>0</v>
      </c>
    </row>
    <row r="31" spans="1:8" ht="24" customHeight="1">
      <c r="A31" s="160"/>
      <c r="B31" s="164"/>
      <c r="C31" s="159" t="s">
        <v>185</v>
      </c>
      <c r="D31" s="152">
        <f t="shared" si="0"/>
        <v>1465.97</v>
      </c>
      <c r="E31" s="158">
        <v>0</v>
      </c>
      <c r="F31" s="158">
        <v>1465.97</v>
      </c>
      <c r="G31" s="158">
        <v>0</v>
      </c>
      <c r="H31" s="158">
        <v>0</v>
      </c>
    </row>
    <row r="32" spans="1:8" ht="24" customHeight="1">
      <c r="A32" s="160"/>
      <c r="B32" s="164"/>
      <c r="C32" s="159" t="s">
        <v>186</v>
      </c>
      <c r="D32" s="152">
        <f t="shared" si="0"/>
        <v>0</v>
      </c>
      <c r="E32" s="158">
        <v>0</v>
      </c>
      <c r="F32" s="158">
        <v>0</v>
      </c>
      <c r="G32" s="158">
        <v>0</v>
      </c>
      <c r="H32" s="158">
        <v>0</v>
      </c>
    </row>
    <row r="33" spans="1:8" ht="24" customHeight="1">
      <c r="A33" s="160"/>
      <c r="B33" s="164"/>
      <c r="C33" s="159" t="s">
        <v>187</v>
      </c>
      <c r="D33" s="152">
        <f t="shared" si="0"/>
        <v>0</v>
      </c>
      <c r="E33" s="158">
        <v>0</v>
      </c>
      <c r="F33" s="158">
        <v>0</v>
      </c>
      <c r="G33" s="158">
        <v>0</v>
      </c>
      <c r="H33" s="158">
        <v>0</v>
      </c>
    </row>
    <row r="34" spans="1:8" ht="24" customHeight="1">
      <c r="A34" s="160"/>
      <c r="B34" s="164"/>
      <c r="C34" s="159" t="s">
        <v>188</v>
      </c>
      <c r="D34" s="152">
        <f t="shared" si="0"/>
        <v>0</v>
      </c>
      <c r="E34" s="158">
        <v>0</v>
      </c>
      <c r="F34" s="158">
        <v>0</v>
      </c>
      <c r="G34" s="158">
        <v>0</v>
      </c>
      <c r="H34" s="158">
        <v>0</v>
      </c>
    </row>
    <row r="35" spans="1:8" ht="24" customHeight="1">
      <c r="A35" s="160"/>
      <c r="B35" s="164"/>
      <c r="C35" s="159" t="s">
        <v>189</v>
      </c>
      <c r="D35" s="152">
        <f t="shared" si="0"/>
        <v>0</v>
      </c>
      <c r="E35" s="158">
        <v>0</v>
      </c>
      <c r="F35" s="158">
        <v>0</v>
      </c>
      <c r="G35" s="158">
        <v>0</v>
      </c>
      <c r="H35" s="158">
        <v>0</v>
      </c>
    </row>
    <row r="36" spans="1:8" ht="24" customHeight="1">
      <c r="A36" s="165"/>
      <c r="B36" s="166"/>
      <c r="C36" s="167"/>
      <c r="D36" s="168"/>
      <c r="E36" s="158"/>
      <c r="F36" s="158"/>
      <c r="G36" s="158" t="s">
        <v>38</v>
      </c>
      <c r="H36" s="158"/>
    </row>
    <row r="37" spans="1:8" ht="24" customHeight="1">
      <c r="A37" s="160"/>
      <c r="B37" s="164"/>
      <c r="C37" s="169" t="s">
        <v>190</v>
      </c>
      <c r="D37" s="152">
        <f>SUM(E37:H37)</f>
        <v>0</v>
      </c>
      <c r="E37" s="158">
        <f>SUM(B7,B11)-SUM(E6)</f>
        <v>0</v>
      </c>
      <c r="F37" s="158">
        <f>SUM(B8,B12)-SUM(F6)</f>
        <v>0</v>
      </c>
      <c r="G37" s="158">
        <f>SUM(B9,B13)-SUM(G6)</f>
        <v>0</v>
      </c>
      <c r="H37" s="158">
        <f>SUM(B14)-SUM(H6)</f>
        <v>0</v>
      </c>
    </row>
    <row r="38" spans="1:8" ht="24" customHeight="1">
      <c r="A38" s="160"/>
      <c r="B38" s="170"/>
      <c r="C38" s="169"/>
      <c r="D38" s="168"/>
      <c r="E38" s="158"/>
      <c r="F38" s="158"/>
      <c r="G38" s="158"/>
      <c r="H38" s="158"/>
    </row>
    <row r="39" spans="1:8" ht="24" customHeight="1">
      <c r="A39" s="165" t="s">
        <v>53</v>
      </c>
      <c r="B39" s="170">
        <f>SUM(B6,B10)</f>
        <v>31843.620000000003</v>
      </c>
      <c r="C39" s="167" t="s">
        <v>54</v>
      </c>
      <c r="D39" s="168">
        <f>SUM(D7:D37)</f>
        <v>31843.620000000006</v>
      </c>
      <c r="E39" s="168">
        <f>SUM(E7:E37)</f>
        <v>30377.650000000005</v>
      </c>
      <c r="F39" s="168">
        <f>SUM(F7:F37)</f>
        <v>1465.97</v>
      </c>
      <c r="G39" s="168">
        <f>SUM(G7:G37)</f>
        <v>0</v>
      </c>
      <c r="H39" s="168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showGridLines="0" showZeros="0" zoomScale="130" zoomScaleNormal="130" workbookViewId="0" topLeftCell="A1">
      <pane xSplit="4" ySplit="7" topLeftCell="E14" activePane="bottomRight" state="frozen"/>
      <selection pane="bottomRight" activeCell="P7" activeCellId="1" sqref="I7 P7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4.16015625" style="0" customWidth="1"/>
    <col min="5" max="5" width="15.83203125" style="0" customWidth="1"/>
    <col min="6" max="15" width="11.66015625" style="0" customWidth="1"/>
    <col min="16" max="16" width="11" style="0" customWidth="1"/>
    <col min="17" max="17" width="11.33203125" style="0" customWidth="1"/>
    <col min="18" max="18" width="8.33203125" style="0" customWidth="1"/>
    <col min="19" max="19" width="12" style="0" customWidth="1"/>
    <col min="20" max="22" width="8.33203125" style="0" customWidth="1"/>
    <col min="23" max="25" width="9.16015625" style="0" customWidth="1"/>
    <col min="26" max="26" width="14.16015625" style="0" customWidth="1"/>
    <col min="27" max="27" width="10.83203125" style="0" customWidth="1"/>
    <col min="28" max="28" width="10.33203125" style="0" customWidth="1"/>
    <col min="29" max="29" width="10.83203125" style="0" customWidth="1"/>
    <col min="30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O1" s="61" t="s">
        <v>191</v>
      </c>
    </row>
    <row r="2" spans="1:41" ht="19.5" customHeight="1">
      <c r="A2" s="50" t="s">
        <v>192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9.5" customHeight="1">
      <c r="A3" s="51" t="s">
        <v>0</v>
      </c>
      <c r="B3" s="51"/>
      <c r="C3" s="51"/>
      <c r="D3" s="51"/>
      <c r="E3" s="128"/>
      <c r="F3" s="128"/>
      <c r="G3" s="128"/>
      <c r="H3" s="128"/>
      <c r="I3" s="128"/>
      <c r="J3" s="128"/>
      <c r="K3" s="128"/>
      <c r="L3" s="128"/>
      <c r="M3" s="128"/>
      <c r="N3" s="12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15"/>
      <c r="AJ3" s="115"/>
      <c r="AK3" s="115"/>
      <c r="AL3" s="115"/>
      <c r="AO3" s="63" t="s">
        <v>5</v>
      </c>
    </row>
    <row r="4" spans="1:41" ht="19.5" customHeight="1">
      <c r="A4" s="52" t="s">
        <v>57</v>
      </c>
      <c r="B4" s="53"/>
      <c r="C4" s="53"/>
      <c r="D4" s="54"/>
      <c r="E4" s="129" t="s">
        <v>193</v>
      </c>
      <c r="F4" s="130" t="s">
        <v>194</v>
      </c>
      <c r="G4" s="131"/>
      <c r="H4" s="131"/>
      <c r="I4" s="131"/>
      <c r="J4" s="131"/>
      <c r="K4" s="131"/>
      <c r="L4" s="131"/>
      <c r="M4" s="131"/>
      <c r="N4" s="131"/>
      <c r="O4" s="140"/>
      <c r="P4" s="130" t="s">
        <v>195</v>
      </c>
      <c r="Q4" s="131"/>
      <c r="R4" s="131"/>
      <c r="S4" s="131"/>
      <c r="T4" s="131"/>
      <c r="U4" s="131"/>
      <c r="V4" s="131"/>
      <c r="W4" s="131"/>
      <c r="X4" s="131"/>
      <c r="Y4" s="140"/>
      <c r="Z4" s="130" t="s">
        <v>196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40"/>
    </row>
    <row r="5" spans="1:41" ht="19.5" customHeight="1">
      <c r="A5" s="90" t="s">
        <v>68</v>
      </c>
      <c r="B5" s="92"/>
      <c r="C5" s="105" t="s">
        <v>69</v>
      </c>
      <c r="D5" s="66" t="s">
        <v>147</v>
      </c>
      <c r="E5" s="132"/>
      <c r="F5" s="76" t="s">
        <v>58</v>
      </c>
      <c r="G5" s="133" t="s">
        <v>197</v>
      </c>
      <c r="H5" s="134"/>
      <c r="I5" s="137"/>
      <c r="J5" s="133" t="s">
        <v>198</v>
      </c>
      <c r="K5" s="134"/>
      <c r="L5" s="137"/>
      <c r="M5" s="133" t="s">
        <v>199</v>
      </c>
      <c r="N5" s="134"/>
      <c r="O5" s="137"/>
      <c r="P5" s="104" t="s">
        <v>58</v>
      </c>
      <c r="Q5" s="133" t="s">
        <v>197</v>
      </c>
      <c r="R5" s="134"/>
      <c r="S5" s="137"/>
      <c r="T5" s="133" t="s">
        <v>198</v>
      </c>
      <c r="U5" s="134"/>
      <c r="V5" s="137"/>
      <c r="W5" s="133" t="s">
        <v>199</v>
      </c>
      <c r="X5" s="134"/>
      <c r="Y5" s="137"/>
      <c r="Z5" s="76" t="s">
        <v>58</v>
      </c>
      <c r="AA5" s="133" t="s">
        <v>197</v>
      </c>
      <c r="AB5" s="134"/>
      <c r="AC5" s="137"/>
      <c r="AD5" s="133" t="s">
        <v>198</v>
      </c>
      <c r="AE5" s="134"/>
      <c r="AF5" s="137"/>
      <c r="AG5" s="133" t="s">
        <v>199</v>
      </c>
      <c r="AH5" s="134"/>
      <c r="AI5" s="137"/>
      <c r="AJ5" s="133" t="s">
        <v>200</v>
      </c>
      <c r="AK5" s="134"/>
      <c r="AL5" s="137"/>
      <c r="AM5" s="133" t="s">
        <v>153</v>
      </c>
      <c r="AN5" s="134"/>
      <c r="AO5" s="142"/>
    </row>
    <row r="6" spans="1:41" ht="29.25" customHeight="1">
      <c r="A6" s="127" t="s">
        <v>78</v>
      </c>
      <c r="B6" s="127" t="s">
        <v>79</v>
      </c>
      <c r="C6" s="68"/>
      <c r="D6" s="68"/>
      <c r="E6" s="135"/>
      <c r="F6" s="106"/>
      <c r="G6" s="85" t="s">
        <v>73</v>
      </c>
      <c r="H6" s="136" t="s">
        <v>143</v>
      </c>
      <c r="I6" s="136" t="s">
        <v>144</v>
      </c>
      <c r="J6" s="85" t="s">
        <v>73</v>
      </c>
      <c r="K6" s="136" t="s">
        <v>143</v>
      </c>
      <c r="L6" s="136" t="s">
        <v>144</v>
      </c>
      <c r="M6" s="85" t="s">
        <v>73</v>
      </c>
      <c r="N6" s="136" t="s">
        <v>143</v>
      </c>
      <c r="O6" s="87" t="s">
        <v>144</v>
      </c>
      <c r="P6" s="106"/>
      <c r="Q6" s="141" t="s">
        <v>73</v>
      </c>
      <c r="R6" s="69" t="s">
        <v>143</v>
      </c>
      <c r="S6" s="69" t="s">
        <v>144</v>
      </c>
      <c r="T6" s="141" t="s">
        <v>73</v>
      </c>
      <c r="U6" s="69" t="s">
        <v>143</v>
      </c>
      <c r="V6" s="68" t="s">
        <v>144</v>
      </c>
      <c r="W6" s="67" t="s">
        <v>73</v>
      </c>
      <c r="X6" s="141" t="s">
        <v>143</v>
      </c>
      <c r="Y6" s="69" t="s">
        <v>144</v>
      </c>
      <c r="Z6" s="106"/>
      <c r="AA6" s="85" t="s">
        <v>73</v>
      </c>
      <c r="AB6" s="127" t="s">
        <v>143</v>
      </c>
      <c r="AC6" s="127" t="s">
        <v>144</v>
      </c>
      <c r="AD6" s="85" t="s">
        <v>73</v>
      </c>
      <c r="AE6" s="127" t="s">
        <v>143</v>
      </c>
      <c r="AF6" s="127" t="s">
        <v>144</v>
      </c>
      <c r="AG6" s="85" t="s">
        <v>73</v>
      </c>
      <c r="AH6" s="136" t="s">
        <v>143</v>
      </c>
      <c r="AI6" s="136" t="s">
        <v>144</v>
      </c>
      <c r="AJ6" s="85" t="s">
        <v>73</v>
      </c>
      <c r="AK6" s="136" t="s">
        <v>143</v>
      </c>
      <c r="AL6" s="136" t="s">
        <v>144</v>
      </c>
      <c r="AM6" s="85" t="s">
        <v>73</v>
      </c>
      <c r="AN6" s="136" t="s">
        <v>143</v>
      </c>
      <c r="AO6" s="143" t="s">
        <v>144</v>
      </c>
    </row>
    <row r="7" spans="1:41" ht="19.5" customHeight="1">
      <c r="A7" s="60" t="s">
        <v>38</v>
      </c>
      <c r="B7" s="60" t="s">
        <v>38</v>
      </c>
      <c r="C7" s="60" t="s">
        <v>38</v>
      </c>
      <c r="D7" s="60" t="s">
        <v>58</v>
      </c>
      <c r="E7" s="79">
        <f>SUM(F7,P7,Z7)</f>
        <v>31843.619999999995</v>
      </c>
      <c r="F7" s="79">
        <f>SUM(G7,J7,M7)</f>
        <v>12905.439999999999</v>
      </c>
      <c r="G7" s="79">
        <f>SUM(H7:I7)</f>
        <v>12905.439999999999</v>
      </c>
      <c r="H7" s="79">
        <f>SUM(H9,H31,H38,H48,H56,H67)</f>
        <v>7303.759999999999</v>
      </c>
      <c r="I7" s="79">
        <f aca="true" t="shared" si="0" ref="I7:AO7">SUM(I9,I31,I38,I48,I56,I67)</f>
        <v>5601.679999999999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61</v>
      </c>
      <c r="Q7" s="79">
        <f t="shared" si="0"/>
        <v>61</v>
      </c>
      <c r="R7" s="79">
        <f t="shared" si="0"/>
        <v>0</v>
      </c>
      <c r="S7" s="79">
        <f t="shared" si="0"/>
        <v>61</v>
      </c>
      <c r="T7" s="79">
        <f t="shared" si="0"/>
        <v>0</v>
      </c>
      <c r="U7" s="79">
        <f t="shared" si="0"/>
        <v>0</v>
      </c>
      <c r="V7" s="79">
        <f t="shared" si="0"/>
        <v>0</v>
      </c>
      <c r="W7" s="79">
        <f t="shared" si="0"/>
        <v>0</v>
      </c>
      <c r="X7" s="79">
        <f t="shared" si="0"/>
        <v>0</v>
      </c>
      <c r="Y7" s="79">
        <f t="shared" si="0"/>
        <v>0</v>
      </c>
      <c r="Z7" s="79">
        <f t="shared" si="0"/>
        <v>18877.179999999997</v>
      </c>
      <c r="AA7" s="79">
        <f t="shared" si="0"/>
        <v>17157.94</v>
      </c>
      <c r="AB7" s="79">
        <f t="shared" si="0"/>
        <v>0</v>
      </c>
      <c r="AC7" s="79">
        <f t="shared" si="0"/>
        <v>17157.94</v>
      </c>
      <c r="AD7" s="79">
        <f t="shared" si="0"/>
        <v>1163.24</v>
      </c>
      <c r="AE7" s="79">
        <f t="shared" si="0"/>
        <v>0</v>
      </c>
      <c r="AF7" s="79">
        <f t="shared" si="0"/>
        <v>1163.24</v>
      </c>
      <c r="AG7" s="79">
        <f t="shared" si="0"/>
        <v>0</v>
      </c>
      <c r="AH7" s="79">
        <f t="shared" si="0"/>
        <v>0</v>
      </c>
      <c r="AI7" s="79">
        <f t="shared" si="0"/>
        <v>0</v>
      </c>
      <c r="AJ7" s="79">
        <f t="shared" si="0"/>
        <v>556</v>
      </c>
      <c r="AK7" s="79">
        <f t="shared" si="0"/>
        <v>0</v>
      </c>
      <c r="AL7" s="79">
        <f t="shared" si="0"/>
        <v>556</v>
      </c>
      <c r="AM7" s="79">
        <f t="shared" si="0"/>
        <v>0</v>
      </c>
      <c r="AN7" s="79">
        <f t="shared" si="0"/>
        <v>0</v>
      </c>
      <c r="AO7" s="71">
        <f t="shared" si="0"/>
        <v>0</v>
      </c>
    </row>
    <row r="8" spans="1:41" ht="19.5" customHeight="1">
      <c r="A8" s="60" t="s">
        <v>38</v>
      </c>
      <c r="B8" s="60" t="s">
        <v>38</v>
      </c>
      <c r="C8" s="60" t="s">
        <v>38</v>
      </c>
      <c r="D8" s="60" t="s">
        <v>81</v>
      </c>
      <c r="E8" s="79">
        <f>E9</f>
        <v>20299.89</v>
      </c>
      <c r="F8" s="79">
        <f aca="true" t="shared" si="1" ref="F8:AO8">F9</f>
        <v>3420.84</v>
      </c>
      <c r="G8" s="79">
        <f t="shared" si="1"/>
        <v>3420.84</v>
      </c>
      <c r="H8" s="79">
        <f t="shared" si="1"/>
        <v>1138.84</v>
      </c>
      <c r="I8" s="79">
        <f t="shared" si="1"/>
        <v>2282</v>
      </c>
      <c r="J8" s="79">
        <f t="shared" si="1"/>
        <v>0</v>
      </c>
      <c r="K8" s="79">
        <f t="shared" si="1"/>
        <v>0</v>
      </c>
      <c r="L8" s="79">
        <f t="shared" si="1"/>
        <v>0</v>
      </c>
      <c r="M8" s="79">
        <f t="shared" si="1"/>
        <v>0</v>
      </c>
      <c r="N8" s="79">
        <f t="shared" si="1"/>
        <v>0</v>
      </c>
      <c r="O8" s="79">
        <f t="shared" si="1"/>
        <v>0</v>
      </c>
      <c r="P8" s="79">
        <f t="shared" si="1"/>
        <v>0</v>
      </c>
      <c r="Q8" s="79">
        <f t="shared" si="1"/>
        <v>0</v>
      </c>
      <c r="R8" s="79">
        <f t="shared" si="1"/>
        <v>0</v>
      </c>
      <c r="S8" s="79">
        <f t="shared" si="1"/>
        <v>0</v>
      </c>
      <c r="T8" s="79">
        <f t="shared" si="1"/>
        <v>0</v>
      </c>
      <c r="U8" s="79">
        <f t="shared" si="1"/>
        <v>0</v>
      </c>
      <c r="V8" s="79">
        <f t="shared" si="1"/>
        <v>0</v>
      </c>
      <c r="W8" s="79">
        <f t="shared" si="1"/>
        <v>0</v>
      </c>
      <c r="X8" s="79">
        <f t="shared" si="1"/>
        <v>0</v>
      </c>
      <c r="Y8" s="79">
        <f t="shared" si="1"/>
        <v>0</v>
      </c>
      <c r="Z8" s="79">
        <f t="shared" si="1"/>
        <v>16879.05</v>
      </c>
      <c r="AA8" s="79">
        <f t="shared" si="1"/>
        <v>16625.78</v>
      </c>
      <c r="AB8" s="79">
        <f t="shared" si="1"/>
        <v>0</v>
      </c>
      <c r="AC8" s="79">
        <f t="shared" si="1"/>
        <v>16625.78</v>
      </c>
      <c r="AD8" s="79">
        <f t="shared" si="1"/>
        <v>0</v>
      </c>
      <c r="AE8" s="79">
        <f t="shared" si="1"/>
        <v>0</v>
      </c>
      <c r="AF8" s="79">
        <f t="shared" si="1"/>
        <v>0</v>
      </c>
      <c r="AG8" s="79">
        <f t="shared" si="1"/>
        <v>0</v>
      </c>
      <c r="AH8" s="79">
        <f t="shared" si="1"/>
        <v>0</v>
      </c>
      <c r="AI8" s="79">
        <f t="shared" si="1"/>
        <v>0</v>
      </c>
      <c r="AJ8" s="79">
        <f t="shared" si="1"/>
        <v>253.27</v>
      </c>
      <c r="AK8" s="79">
        <f t="shared" si="1"/>
        <v>0</v>
      </c>
      <c r="AL8" s="79">
        <f t="shared" si="1"/>
        <v>253.27</v>
      </c>
      <c r="AM8" s="79">
        <f t="shared" si="1"/>
        <v>0</v>
      </c>
      <c r="AN8" s="71">
        <f t="shared" si="1"/>
        <v>0</v>
      </c>
      <c r="AO8" s="71">
        <f t="shared" si="1"/>
        <v>0</v>
      </c>
    </row>
    <row r="9" spans="1:41" ht="19.5" customHeight="1">
      <c r="A9" s="60" t="s">
        <v>38</v>
      </c>
      <c r="B9" s="60" t="s">
        <v>38</v>
      </c>
      <c r="C9" s="60" t="s">
        <v>38</v>
      </c>
      <c r="D9" s="60" t="s">
        <v>82</v>
      </c>
      <c r="E9" s="79">
        <f>SUM(E10,E15,E24,E26,E28)</f>
        <v>20299.89</v>
      </c>
      <c r="F9" s="79">
        <f aca="true" t="shared" si="2" ref="F9:AO9">SUM(F10,F15,F24,F26,F28)</f>
        <v>3420.84</v>
      </c>
      <c r="G9" s="79">
        <f t="shared" si="2"/>
        <v>3420.84</v>
      </c>
      <c r="H9" s="79">
        <f t="shared" si="2"/>
        <v>1138.84</v>
      </c>
      <c r="I9" s="79">
        <f t="shared" si="2"/>
        <v>2282</v>
      </c>
      <c r="J9" s="79">
        <f t="shared" si="2"/>
        <v>0</v>
      </c>
      <c r="K9" s="79">
        <f t="shared" si="2"/>
        <v>0</v>
      </c>
      <c r="L9" s="79">
        <f t="shared" si="2"/>
        <v>0</v>
      </c>
      <c r="M9" s="79">
        <f t="shared" si="2"/>
        <v>0</v>
      </c>
      <c r="N9" s="79">
        <f t="shared" si="2"/>
        <v>0</v>
      </c>
      <c r="O9" s="79">
        <f t="shared" si="2"/>
        <v>0</v>
      </c>
      <c r="P9" s="79">
        <f t="shared" si="2"/>
        <v>0</v>
      </c>
      <c r="Q9" s="79">
        <f t="shared" si="2"/>
        <v>0</v>
      </c>
      <c r="R9" s="79">
        <f t="shared" si="2"/>
        <v>0</v>
      </c>
      <c r="S9" s="79">
        <f t="shared" si="2"/>
        <v>0</v>
      </c>
      <c r="T9" s="79">
        <f t="shared" si="2"/>
        <v>0</v>
      </c>
      <c r="U9" s="79">
        <f t="shared" si="2"/>
        <v>0</v>
      </c>
      <c r="V9" s="79">
        <f t="shared" si="2"/>
        <v>0</v>
      </c>
      <c r="W9" s="79">
        <f t="shared" si="2"/>
        <v>0</v>
      </c>
      <c r="X9" s="79">
        <f t="shared" si="2"/>
        <v>0</v>
      </c>
      <c r="Y9" s="79">
        <f t="shared" si="2"/>
        <v>0</v>
      </c>
      <c r="Z9" s="71">
        <f>SUM(AA9,AD9,AG9,AJ9,AM9)</f>
        <v>16879.05</v>
      </c>
      <c r="AA9" s="79">
        <f>SUM(AA10,AA15,AA24,AA26,AA28)</f>
        <v>16625.78</v>
      </c>
      <c r="AB9" s="79">
        <f t="shared" si="2"/>
        <v>0</v>
      </c>
      <c r="AC9" s="79">
        <f t="shared" si="2"/>
        <v>16625.78</v>
      </c>
      <c r="AD9" s="79">
        <f t="shared" si="2"/>
        <v>0</v>
      </c>
      <c r="AE9" s="79">
        <f t="shared" si="2"/>
        <v>0</v>
      </c>
      <c r="AF9" s="79">
        <f t="shared" si="2"/>
        <v>0</v>
      </c>
      <c r="AG9" s="79">
        <f t="shared" si="2"/>
        <v>0</v>
      </c>
      <c r="AH9" s="79">
        <f t="shared" si="2"/>
        <v>0</v>
      </c>
      <c r="AI9" s="79">
        <f t="shared" si="2"/>
        <v>0</v>
      </c>
      <c r="AJ9" s="79">
        <f t="shared" si="2"/>
        <v>253.27</v>
      </c>
      <c r="AK9" s="79">
        <f t="shared" si="2"/>
        <v>0</v>
      </c>
      <c r="AL9" s="79">
        <f t="shared" si="2"/>
        <v>253.27</v>
      </c>
      <c r="AM9" s="79">
        <f t="shared" si="2"/>
        <v>0</v>
      </c>
      <c r="AN9" s="71">
        <f t="shared" si="2"/>
        <v>0</v>
      </c>
      <c r="AO9" s="71">
        <f t="shared" si="2"/>
        <v>0</v>
      </c>
    </row>
    <row r="10" spans="1:41" ht="19.5" customHeight="1">
      <c r="A10" s="60" t="s">
        <v>38</v>
      </c>
      <c r="B10" s="60" t="s">
        <v>38</v>
      </c>
      <c r="C10" s="60" t="s">
        <v>38</v>
      </c>
      <c r="D10" s="60" t="s">
        <v>201</v>
      </c>
      <c r="E10" s="79">
        <f aca="true" t="shared" si="3" ref="E10:E38">SUM(F10,P10,Z10)</f>
        <v>526.61</v>
      </c>
      <c r="F10" s="79">
        <f aca="true" t="shared" si="4" ref="F10:F38">SUM(G10,J10,M10)</f>
        <v>526.61</v>
      </c>
      <c r="G10" s="79">
        <f aca="true" t="shared" si="5" ref="G10:G38">SUM(H10:I10)</f>
        <v>526.61</v>
      </c>
      <c r="H10" s="79">
        <v>526.61</v>
      </c>
      <c r="I10" s="71">
        <v>0</v>
      </c>
      <c r="J10" s="79">
        <f aca="true" t="shared" si="6" ref="J10:J38">SUM(K10:L10)</f>
        <v>0</v>
      </c>
      <c r="K10" s="79">
        <v>0</v>
      </c>
      <c r="L10" s="71">
        <v>0</v>
      </c>
      <c r="M10" s="79">
        <f aca="true" t="shared" si="7" ref="M10:M38">SUM(N10:O10)</f>
        <v>0</v>
      </c>
      <c r="N10" s="79">
        <v>0</v>
      </c>
      <c r="O10" s="71">
        <v>0</v>
      </c>
      <c r="P10" s="72">
        <f aca="true" t="shared" si="8" ref="P10:P38">SUM(Q10,T10,W10)</f>
        <v>0</v>
      </c>
      <c r="Q10" s="79">
        <f aca="true" t="shared" si="9" ref="Q10:Q38">SUM(R10:S10)</f>
        <v>0</v>
      </c>
      <c r="R10" s="79">
        <v>0</v>
      </c>
      <c r="S10" s="71">
        <v>0</v>
      </c>
      <c r="T10" s="79">
        <f aca="true" t="shared" si="10" ref="T10:T38">SUM(U10:V10)</f>
        <v>0</v>
      </c>
      <c r="U10" s="79">
        <v>0</v>
      </c>
      <c r="V10" s="79">
        <v>0</v>
      </c>
      <c r="W10" s="79">
        <f aca="true" t="shared" si="11" ref="W10:W38">SUM(X10:Y10)</f>
        <v>0</v>
      </c>
      <c r="X10" s="79">
        <v>0</v>
      </c>
      <c r="Y10" s="79">
        <v>0</v>
      </c>
      <c r="Z10" s="71">
        <f>SUM(AA10,AD10,AG10,AJ10,AM10)</f>
        <v>0</v>
      </c>
      <c r="AA10" s="79">
        <f aca="true" t="shared" si="12" ref="AA10:AA38">SUM(AB10:AC10)</f>
        <v>0</v>
      </c>
      <c r="AB10" s="79">
        <v>0</v>
      </c>
      <c r="AC10" s="71">
        <v>0</v>
      </c>
      <c r="AD10" s="79">
        <f aca="true" t="shared" si="13" ref="AD10:AD38">SUM(AE10:AF10)</f>
        <v>0</v>
      </c>
      <c r="AE10" s="79">
        <v>0</v>
      </c>
      <c r="AF10" s="71">
        <v>0</v>
      </c>
      <c r="AG10" s="79">
        <f aca="true" t="shared" si="14" ref="AG10:AG38">SUM(AH10:AI10)</f>
        <v>0</v>
      </c>
      <c r="AH10" s="79">
        <v>0</v>
      </c>
      <c r="AI10" s="71">
        <v>0</v>
      </c>
      <c r="AJ10" s="79">
        <f aca="true" t="shared" si="15" ref="AJ10:AJ38">SUM(AK10:AL10)</f>
        <v>0</v>
      </c>
      <c r="AK10" s="79">
        <v>0</v>
      </c>
      <c r="AL10" s="71">
        <v>0</v>
      </c>
      <c r="AM10" s="79">
        <f aca="true" t="shared" si="16" ref="AM10:AM38">SUM(AN10:AO10)</f>
        <v>0</v>
      </c>
      <c r="AN10" s="71">
        <v>0</v>
      </c>
      <c r="AO10" s="71">
        <v>0</v>
      </c>
    </row>
    <row r="11" spans="1:41" ht="19.5" customHeight="1">
      <c r="A11" s="60" t="s">
        <v>202</v>
      </c>
      <c r="B11" s="60" t="s">
        <v>94</v>
      </c>
      <c r="C11" s="60" t="s">
        <v>86</v>
      </c>
      <c r="D11" s="60" t="s">
        <v>203</v>
      </c>
      <c r="E11" s="79">
        <f t="shared" si="3"/>
        <v>353.87</v>
      </c>
      <c r="F11" s="79">
        <f t="shared" si="4"/>
        <v>353.87</v>
      </c>
      <c r="G11" s="79">
        <f t="shared" si="5"/>
        <v>353.87</v>
      </c>
      <c r="H11" s="79">
        <v>353.87</v>
      </c>
      <c r="I11" s="71">
        <v>0</v>
      </c>
      <c r="J11" s="79">
        <f t="shared" si="6"/>
        <v>0</v>
      </c>
      <c r="K11" s="79">
        <v>0</v>
      </c>
      <c r="L11" s="71">
        <v>0</v>
      </c>
      <c r="M11" s="79">
        <f t="shared" si="7"/>
        <v>0</v>
      </c>
      <c r="N11" s="79">
        <v>0</v>
      </c>
      <c r="O11" s="71">
        <v>0</v>
      </c>
      <c r="P11" s="72">
        <f t="shared" si="8"/>
        <v>0</v>
      </c>
      <c r="Q11" s="79">
        <f t="shared" si="9"/>
        <v>0</v>
      </c>
      <c r="R11" s="79">
        <v>0</v>
      </c>
      <c r="S11" s="71">
        <v>0</v>
      </c>
      <c r="T11" s="79">
        <f t="shared" si="10"/>
        <v>0</v>
      </c>
      <c r="U11" s="79">
        <v>0</v>
      </c>
      <c r="V11" s="79">
        <v>0</v>
      </c>
      <c r="W11" s="79">
        <f t="shared" si="11"/>
        <v>0</v>
      </c>
      <c r="X11" s="79">
        <v>0</v>
      </c>
      <c r="Y11" s="79">
        <v>0</v>
      </c>
      <c r="Z11" s="71">
        <f aca="true" t="shared" si="17" ref="Z11:Z28">SUM(AA11,AD11,AG11,AJ11,AM11)</f>
        <v>0</v>
      </c>
      <c r="AA11" s="79">
        <f t="shared" si="12"/>
        <v>0</v>
      </c>
      <c r="AB11" s="79">
        <v>0</v>
      </c>
      <c r="AC11" s="71">
        <v>0</v>
      </c>
      <c r="AD11" s="79">
        <f t="shared" si="13"/>
        <v>0</v>
      </c>
      <c r="AE11" s="79">
        <v>0</v>
      </c>
      <c r="AF11" s="71">
        <v>0</v>
      </c>
      <c r="AG11" s="79">
        <f t="shared" si="14"/>
        <v>0</v>
      </c>
      <c r="AH11" s="79">
        <v>0</v>
      </c>
      <c r="AI11" s="71">
        <v>0</v>
      </c>
      <c r="AJ11" s="79">
        <f t="shared" si="15"/>
        <v>0</v>
      </c>
      <c r="AK11" s="79">
        <v>0</v>
      </c>
      <c r="AL11" s="71">
        <v>0</v>
      </c>
      <c r="AM11" s="79">
        <f t="shared" si="16"/>
        <v>0</v>
      </c>
      <c r="AN11" s="71">
        <v>0</v>
      </c>
      <c r="AO11" s="71">
        <v>0</v>
      </c>
    </row>
    <row r="12" spans="1:41" ht="19.5" customHeight="1">
      <c r="A12" s="60" t="s">
        <v>202</v>
      </c>
      <c r="B12" s="60" t="s">
        <v>96</v>
      </c>
      <c r="C12" s="60" t="s">
        <v>86</v>
      </c>
      <c r="D12" s="60" t="s">
        <v>204</v>
      </c>
      <c r="E12" s="79">
        <f t="shared" si="3"/>
        <v>115.35</v>
      </c>
      <c r="F12" s="79">
        <f t="shared" si="4"/>
        <v>115.35</v>
      </c>
      <c r="G12" s="79">
        <f t="shared" si="5"/>
        <v>115.35</v>
      </c>
      <c r="H12" s="79">
        <v>115.35</v>
      </c>
      <c r="I12" s="71">
        <v>0</v>
      </c>
      <c r="J12" s="79">
        <f t="shared" si="6"/>
        <v>0</v>
      </c>
      <c r="K12" s="79">
        <v>0</v>
      </c>
      <c r="L12" s="71">
        <v>0</v>
      </c>
      <c r="M12" s="79">
        <f t="shared" si="7"/>
        <v>0</v>
      </c>
      <c r="N12" s="79">
        <v>0</v>
      </c>
      <c r="O12" s="71">
        <v>0</v>
      </c>
      <c r="P12" s="72">
        <f t="shared" si="8"/>
        <v>0</v>
      </c>
      <c r="Q12" s="79">
        <f t="shared" si="9"/>
        <v>0</v>
      </c>
      <c r="R12" s="79">
        <v>0</v>
      </c>
      <c r="S12" s="71">
        <v>0</v>
      </c>
      <c r="T12" s="79">
        <f t="shared" si="10"/>
        <v>0</v>
      </c>
      <c r="U12" s="79">
        <v>0</v>
      </c>
      <c r="V12" s="79">
        <v>0</v>
      </c>
      <c r="W12" s="79">
        <f t="shared" si="11"/>
        <v>0</v>
      </c>
      <c r="X12" s="79">
        <v>0</v>
      </c>
      <c r="Y12" s="79">
        <v>0</v>
      </c>
      <c r="Z12" s="71">
        <f t="shared" si="17"/>
        <v>0</v>
      </c>
      <c r="AA12" s="79">
        <f t="shared" si="12"/>
        <v>0</v>
      </c>
      <c r="AB12" s="79">
        <v>0</v>
      </c>
      <c r="AC12" s="71">
        <v>0</v>
      </c>
      <c r="AD12" s="79">
        <f t="shared" si="13"/>
        <v>0</v>
      </c>
      <c r="AE12" s="79">
        <v>0</v>
      </c>
      <c r="AF12" s="71">
        <v>0</v>
      </c>
      <c r="AG12" s="79">
        <f t="shared" si="14"/>
        <v>0</v>
      </c>
      <c r="AH12" s="79">
        <v>0</v>
      </c>
      <c r="AI12" s="71">
        <v>0</v>
      </c>
      <c r="AJ12" s="79">
        <f t="shared" si="15"/>
        <v>0</v>
      </c>
      <c r="AK12" s="79">
        <v>0</v>
      </c>
      <c r="AL12" s="71">
        <v>0</v>
      </c>
      <c r="AM12" s="79">
        <f t="shared" si="16"/>
        <v>0</v>
      </c>
      <c r="AN12" s="71">
        <v>0</v>
      </c>
      <c r="AO12" s="71">
        <v>0</v>
      </c>
    </row>
    <row r="13" spans="1:41" ht="19.5" customHeight="1">
      <c r="A13" s="60" t="s">
        <v>202</v>
      </c>
      <c r="B13" s="60" t="s">
        <v>85</v>
      </c>
      <c r="C13" s="60" t="s">
        <v>86</v>
      </c>
      <c r="D13" s="60" t="s">
        <v>205</v>
      </c>
      <c r="E13" s="79">
        <f t="shared" si="3"/>
        <v>53.99</v>
      </c>
      <c r="F13" s="79">
        <f t="shared" si="4"/>
        <v>53.99</v>
      </c>
      <c r="G13" s="79">
        <f t="shared" si="5"/>
        <v>53.99</v>
      </c>
      <c r="H13" s="79">
        <v>53.99</v>
      </c>
      <c r="I13" s="71">
        <v>0</v>
      </c>
      <c r="J13" s="79">
        <f t="shared" si="6"/>
        <v>0</v>
      </c>
      <c r="K13" s="79">
        <v>0</v>
      </c>
      <c r="L13" s="71">
        <v>0</v>
      </c>
      <c r="M13" s="79">
        <f t="shared" si="7"/>
        <v>0</v>
      </c>
      <c r="N13" s="79">
        <v>0</v>
      </c>
      <c r="O13" s="71">
        <v>0</v>
      </c>
      <c r="P13" s="72">
        <f t="shared" si="8"/>
        <v>0</v>
      </c>
      <c r="Q13" s="79">
        <f t="shared" si="9"/>
        <v>0</v>
      </c>
      <c r="R13" s="79">
        <v>0</v>
      </c>
      <c r="S13" s="71">
        <v>0</v>
      </c>
      <c r="T13" s="79">
        <f t="shared" si="10"/>
        <v>0</v>
      </c>
      <c r="U13" s="79">
        <v>0</v>
      </c>
      <c r="V13" s="79">
        <v>0</v>
      </c>
      <c r="W13" s="79">
        <f t="shared" si="11"/>
        <v>0</v>
      </c>
      <c r="X13" s="79">
        <v>0</v>
      </c>
      <c r="Y13" s="79">
        <v>0</v>
      </c>
      <c r="Z13" s="71">
        <f t="shared" si="17"/>
        <v>0</v>
      </c>
      <c r="AA13" s="79">
        <f t="shared" si="12"/>
        <v>0</v>
      </c>
      <c r="AB13" s="79">
        <v>0</v>
      </c>
      <c r="AC13" s="71">
        <v>0</v>
      </c>
      <c r="AD13" s="79">
        <f t="shared" si="13"/>
        <v>0</v>
      </c>
      <c r="AE13" s="79">
        <v>0</v>
      </c>
      <c r="AF13" s="71">
        <v>0</v>
      </c>
      <c r="AG13" s="79">
        <f t="shared" si="14"/>
        <v>0</v>
      </c>
      <c r="AH13" s="79">
        <v>0</v>
      </c>
      <c r="AI13" s="71">
        <v>0</v>
      </c>
      <c r="AJ13" s="79">
        <f t="shared" si="15"/>
        <v>0</v>
      </c>
      <c r="AK13" s="79">
        <v>0</v>
      </c>
      <c r="AL13" s="71">
        <v>0</v>
      </c>
      <c r="AM13" s="79">
        <f t="shared" si="16"/>
        <v>0</v>
      </c>
      <c r="AN13" s="71">
        <v>0</v>
      </c>
      <c r="AO13" s="71">
        <v>0</v>
      </c>
    </row>
    <row r="14" spans="1:41" ht="19.5" customHeight="1">
      <c r="A14" s="60" t="s">
        <v>202</v>
      </c>
      <c r="B14" s="60" t="s">
        <v>113</v>
      </c>
      <c r="C14" s="60" t="s">
        <v>86</v>
      </c>
      <c r="D14" s="60" t="s">
        <v>206</v>
      </c>
      <c r="E14" s="79">
        <f t="shared" si="3"/>
        <v>3.4</v>
      </c>
      <c r="F14" s="79">
        <f t="shared" si="4"/>
        <v>3.4</v>
      </c>
      <c r="G14" s="79">
        <f t="shared" si="5"/>
        <v>3.4</v>
      </c>
      <c r="H14" s="79">
        <v>3.4</v>
      </c>
      <c r="I14" s="71">
        <v>0</v>
      </c>
      <c r="J14" s="79">
        <f t="shared" si="6"/>
        <v>0</v>
      </c>
      <c r="K14" s="79">
        <v>0</v>
      </c>
      <c r="L14" s="71">
        <v>0</v>
      </c>
      <c r="M14" s="79">
        <f t="shared" si="7"/>
        <v>0</v>
      </c>
      <c r="N14" s="79">
        <v>0</v>
      </c>
      <c r="O14" s="71">
        <v>0</v>
      </c>
      <c r="P14" s="72">
        <f t="shared" si="8"/>
        <v>0</v>
      </c>
      <c r="Q14" s="79">
        <f t="shared" si="9"/>
        <v>0</v>
      </c>
      <c r="R14" s="79">
        <v>0</v>
      </c>
      <c r="S14" s="71">
        <v>0</v>
      </c>
      <c r="T14" s="79">
        <f t="shared" si="10"/>
        <v>0</v>
      </c>
      <c r="U14" s="79">
        <v>0</v>
      </c>
      <c r="V14" s="79">
        <v>0</v>
      </c>
      <c r="W14" s="79">
        <f t="shared" si="11"/>
        <v>0</v>
      </c>
      <c r="X14" s="79">
        <v>0</v>
      </c>
      <c r="Y14" s="79">
        <v>0</v>
      </c>
      <c r="Z14" s="71">
        <f t="shared" si="17"/>
        <v>0</v>
      </c>
      <c r="AA14" s="79">
        <f t="shared" si="12"/>
        <v>0</v>
      </c>
      <c r="AB14" s="79">
        <v>0</v>
      </c>
      <c r="AC14" s="71">
        <v>0</v>
      </c>
      <c r="AD14" s="79">
        <f t="shared" si="13"/>
        <v>0</v>
      </c>
      <c r="AE14" s="79">
        <v>0</v>
      </c>
      <c r="AF14" s="71">
        <v>0</v>
      </c>
      <c r="AG14" s="79">
        <f t="shared" si="14"/>
        <v>0</v>
      </c>
      <c r="AH14" s="79">
        <v>0</v>
      </c>
      <c r="AI14" s="71">
        <v>0</v>
      </c>
      <c r="AJ14" s="79">
        <f t="shared" si="15"/>
        <v>0</v>
      </c>
      <c r="AK14" s="79">
        <v>0</v>
      </c>
      <c r="AL14" s="71">
        <v>0</v>
      </c>
      <c r="AM14" s="79">
        <f t="shared" si="16"/>
        <v>0</v>
      </c>
      <c r="AN14" s="79">
        <v>0</v>
      </c>
      <c r="AO14" s="71">
        <v>0</v>
      </c>
    </row>
    <row r="15" spans="1:41" ht="19.5" customHeight="1">
      <c r="A15" s="60" t="s">
        <v>38</v>
      </c>
      <c r="B15" s="60" t="s">
        <v>38</v>
      </c>
      <c r="C15" s="60" t="s">
        <v>38</v>
      </c>
      <c r="D15" s="60" t="s">
        <v>207</v>
      </c>
      <c r="E15" s="79">
        <f t="shared" si="3"/>
        <v>2677.75</v>
      </c>
      <c r="F15" s="79">
        <f>SUM(F16:F23)</f>
        <v>2669.75</v>
      </c>
      <c r="G15" s="79">
        <f aca="true" t="shared" si="18" ref="G15:AN15">SUM(G16:G23)</f>
        <v>2669.75</v>
      </c>
      <c r="H15" s="79">
        <f t="shared" si="18"/>
        <v>612.2299999999999</v>
      </c>
      <c r="I15" s="79">
        <f t="shared" si="18"/>
        <v>2057.52</v>
      </c>
      <c r="J15" s="79">
        <f t="shared" si="18"/>
        <v>0</v>
      </c>
      <c r="K15" s="79">
        <f t="shared" si="18"/>
        <v>0</v>
      </c>
      <c r="L15" s="79">
        <f t="shared" si="18"/>
        <v>0</v>
      </c>
      <c r="M15" s="79">
        <f t="shared" si="18"/>
        <v>0</v>
      </c>
      <c r="N15" s="79">
        <f t="shared" si="18"/>
        <v>0</v>
      </c>
      <c r="O15" s="79">
        <f t="shared" si="18"/>
        <v>0</v>
      </c>
      <c r="P15" s="79">
        <f t="shared" si="18"/>
        <v>0</v>
      </c>
      <c r="Q15" s="79">
        <f t="shared" si="18"/>
        <v>0</v>
      </c>
      <c r="R15" s="79">
        <f t="shared" si="18"/>
        <v>0</v>
      </c>
      <c r="S15" s="79">
        <f t="shared" si="18"/>
        <v>0</v>
      </c>
      <c r="T15" s="79">
        <f t="shared" si="18"/>
        <v>0</v>
      </c>
      <c r="U15" s="79">
        <f t="shared" si="18"/>
        <v>0</v>
      </c>
      <c r="V15" s="79">
        <f t="shared" si="18"/>
        <v>0</v>
      </c>
      <c r="W15" s="79">
        <f t="shared" si="18"/>
        <v>0</v>
      </c>
      <c r="X15" s="79">
        <f t="shared" si="18"/>
        <v>0</v>
      </c>
      <c r="Y15" s="79">
        <f t="shared" si="18"/>
        <v>0</v>
      </c>
      <c r="Z15" s="71">
        <f t="shared" si="17"/>
        <v>8</v>
      </c>
      <c r="AA15" s="79">
        <f t="shared" si="18"/>
        <v>8</v>
      </c>
      <c r="AB15" s="79">
        <f t="shared" si="18"/>
        <v>0</v>
      </c>
      <c r="AC15" s="79">
        <f t="shared" si="18"/>
        <v>8</v>
      </c>
      <c r="AD15" s="79">
        <f t="shared" si="18"/>
        <v>0</v>
      </c>
      <c r="AE15" s="79">
        <f t="shared" si="18"/>
        <v>0</v>
      </c>
      <c r="AF15" s="79">
        <f t="shared" si="18"/>
        <v>0</v>
      </c>
      <c r="AG15" s="79">
        <f t="shared" si="18"/>
        <v>0</v>
      </c>
      <c r="AH15" s="79">
        <f t="shared" si="18"/>
        <v>0</v>
      </c>
      <c r="AI15" s="79">
        <f t="shared" si="18"/>
        <v>0</v>
      </c>
      <c r="AJ15" s="79">
        <f t="shared" si="18"/>
        <v>0</v>
      </c>
      <c r="AK15" s="79">
        <f t="shared" si="18"/>
        <v>0</v>
      </c>
      <c r="AL15" s="79">
        <f t="shared" si="18"/>
        <v>0</v>
      </c>
      <c r="AM15" s="79">
        <f t="shared" si="18"/>
        <v>0</v>
      </c>
      <c r="AN15" s="79">
        <f t="shared" si="18"/>
        <v>0</v>
      </c>
      <c r="AO15" s="71">
        <v>0</v>
      </c>
    </row>
    <row r="16" spans="1:41" ht="19.5" customHeight="1">
      <c r="A16" s="60" t="s">
        <v>208</v>
      </c>
      <c r="B16" s="60" t="s">
        <v>94</v>
      </c>
      <c r="C16" s="60" t="s">
        <v>86</v>
      </c>
      <c r="D16" s="60" t="s">
        <v>209</v>
      </c>
      <c r="E16" s="79">
        <f t="shared" si="3"/>
        <v>530.36</v>
      </c>
      <c r="F16" s="79">
        <f t="shared" si="4"/>
        <v>530.36</v>
      </c>
      <c r="G16" s="79">
        <f t="shared" si="5"/>
        <v>530.36</v>
      </c>
      <c r="H16" s="79">
        <v>366.34</v>
      </c>
      <c r="I16" s="71">
        <v>164.02</v>
      </c>
      <c r="J16" s="79">
        <f t="shared" si="6"/>
        <v>0</v>
      </c>
      <c r="K16" s="79">
        <v>0</v>
      </c>
      <c r="L16" s="71">
        <v>0</v>
      </c>
      <c r="M16" s="79">
        <f t="shared" si="7"/>
        <v>0</v>
      </c>
      <c r="N16" s="79">
        <v>0</v>
      </c>
      <c r="O16" s="71">
        <v>0</v>
      </c>
      <c r="P16" s="72">
        <f t="shared" si="8"/>
        <v>0</v>
      </c>
      <c r="Q16" s="79">
        <f t="shared" si="9"/>
        <v>0</v>
      </c>
      <c r="R16" s="79">
        <v>0</v>
      </c>
      <c r="S16" s="71">
        <v>0</v>
      </c>
      <c r="T16" s="79">
        <f t="shared" si="10"/>
        <v>0</v>
      </c>
      <c r="U16" s="79">
        <v>0</v>
      </c>
      <c r="V16" s="79">
        <v>0</v>
      </c>
      <c r="W16" s="79">
        <f t="shared" si="11"/>
        <v>0</v>
      </c>
      <c r="X16" s="79">
        <v>0</v>
      </c>
      <c r="Y16" s="79">
        <v>0</v>
      </c>
      <c r="Z16" s="71">
        <f t="shared" si="17"/>
        <v>0</v>
      </c>
      <c r="AA16" s="79">
        <f t="shared" si="12"/>
        <v>0</v>
      </c>
      <c r="AB16" s="79">
        <v>0</v>
      </c>
      <c r="AC16" s="71">
        <v>0</v>
      </c>
      <c r="AD16" s="79">
        <f t="shared" si="13"/>
        <v>0</v>
      </c>
      <c r="AE16" s="79">
        <v>0</v>
      </c>
      <c r="AF16" s="71">
        <v>0</v>
      </c>
      <c r="AG16" s="79">
        <f t="shared" si="14"/>
        <v>0</v>
      </c>
      <c r="AH16" s="79">
        <v>0</v>
      </c>
      <c r="AI16" s="71">
        <v>0</v>
      </c>
      <c r="AJ16" s="79">
        <f t="shared" si="15"/>
        <v>0</v>
      </c>
      <c r="AK16" s="79">
        <v>0</v>
      </c>
      <c r="AL16" s="71">
        <v>0</v>
      </c>
      <c r="AM16" s="79">
        <f t="shared" si="16"/>
        <v>0</v>
      </c>
      <c r="AN16" s="79">
        <v>0</v>
      </c>
      <c r="AO16" s="71">
        <v>0</v>
      </c>
    </row>
    <row r="17" spans="1:41" ht="19.5" customHeight="1">
      <c r="A17" s="60" t="s">
        <v>208</v>
      </c>
      <c r="B17" s="60" t="s">
        <v>96</v>
      </c>
      <c r="C17" s="60" t="s">
        <v>86</v>
      </c>
      <c r="D17" s="60" t="s">
        <v>210</v>
      </c>
      <c r="E17" s="79">
        <f t="shared" si="3"/>
        <v>80</v>
      </c>
      <c r="F17" s="79">
        <f t="shared" si="4"/>
        <v>80</v>
      </c>
      <c r="G17" s="79">
        <f t="shared" si="5"/>
        <v>80</v>
      </c>
      <c r="H17" s="79">
        <v>80</v>
      </c>
      <c r="I17" s="71">
        <v>0</v>
      </c>
      <c r="J17" s="79">
        <f t="shared" si="6"/>
        <v>0</v>
      </c>
      <c r="K17" s="79">
        <v>0</v>
      </c>
      <c r="L17" s="71">
        <v>0</v>
      </c>
      <c r="M17" s="79">
        <f t="shared" si="7"/>
        <v>0</v>
      </c>
      <c r="N17" s="79">
        <v>0</v>
      </c>
      <c r="O17" s="71">
        <v>0</v>
      </c>
      <c r="P17" s="72">
        <f t="shared" si="8"/>
        <v>0</v>
      </c>
      <c r="Q17" s="79">
        <f t="shared" si="9"/>
        <v>0</v>
      </c>
      <c r="R17" s="79">
        <v>0</v>
      </c>
      <c r="S17" s="71">
        <v>0</v>
      </c>
      <c r="T17" s="79">
        <f t="shared" si="10"/>
        <v>0</v>
      </c>
      <c r="U17" s="79">
        <v>0</v>
      </c>
      <c r="V17" s="79">
        <v>0</v>
      </c>
      <c r="W17" s="79">
        <f t="shared" si="11"/>
        <v>0</v>
      </c>
      <c r="X17" s="79">
        <v>0</v>
      </c>
      <c r="Y17" s="79">
        <v>0</v>
      </c>
      <c r="Z17" s="71">
        <f t="shared" si="17"/>
        <v>0</v>
      </c>
      <c r="AA17" s="79">
        <f t="shared" si="12"/>
        <v>0</v>
      </c>
      <c r="AB17" s="79">
        <v>0</v>
      </c>
      <c r="AC17" s="71">
        <v>0</v>
      </c>
      <c r="AD17" s="79">
        <f t="shared" si="13"/>
        <v>0</v>
      </c>
      <c r="AE17" s="79">
        <v>0</v>
      </c>
      <c r="AF17" s="71">
        <v>0</v>
      </c>
      <c r="AG17" s="79">
        <f t="shared" si="14"/>
        <v>0</v>
      </c>
      <c r="AH17" s="79">
        <v>0</v>
      </c>
      <c r="AI17" s="71">
        <v>0</v>
      </c>
      <c r="AJ17" s="79">
        <f t="shared" si="15"/>
        <v>0</v>
      </c>
      <c r="AK17" s="79">
        <v>0</v>
      </c>
      <c r="AL17" s="71">
        <v>0</v>
      </c>
      <c r="AM17" s="79">
        <f t="shared" si="16"/>
        <v>0</v>
      </c>
      <c r="AN17" s="79">
        <v>0</v>
      </c>
      <c r="AO17" s="71">
        <v>0</v>
      </c>
    </row>
    <row r="18" spans="1:41" ht="19.5" customHeight="1">
      <c r="A18" s="60" t="s">
        <v>208</v>
      </c>
      <c r="B18" s="60" t="s">
        <v>85</v>
      </c>
      <c r="C18" s="60" t="s">
        <v>86</v>
      </c>
      <c r="D18" s="60" t="s">
        <v>211</v>
      </c>
      <c r="E18" s="79">
        <f t="shared" si="3"/>
        <v>134.8</v>
      </c>
      <c r="F18" s="79">
        <f t="shared" si="4"/>
        <v>126.8</v>
      </c>
      <c r="G18" s="79">
        <f t="shared" si="5"/>
        <v>126.8</v>
      </c>
      <c r="H18" s="79">
        <v>114</v>
      </c>
      <c r="I18" s="71">
        <v>12.8</v>
      </c>
      <c r="J18" s="79">
        <f t="shared" si="6"/>
        <v>0</v>
      </c>
      <c r="K18" s="79">
        <v>0</v>
      </c>
      <c r="L18" s="71">
        <v>0</v>
      </c>
      <c r="M18" s="79">
        <f t="shared" si="7"/>
        <v>0</v>
      </c>
      <c r="N18" s="79">
        <v>0</v>
      </c>
      <c r="O18" s="71">
        <v>0</v>
      </c>
      <c r="P18" s="72">
        <f t="shared" si="8"/>
        <v>0</v>
      </c>
      <c r="Q18" s="79">
        <f t="shared" si="9"/>
        <v>0</v>
      </c>
      <c r="R18" s="79">
        <v>0</v>
      </c>
      <c r="S18" s="71">
        <v>0</v>
      </c>
      <c r="T18" s="79">
        <f t="shared" si="10"/>
        <v>0</v>
      </c>
      <c r="U18" s="79">
        <v>0</v>
      </c>
      <c r="V18" s="79">
        <v>0</v>
      </c>
      <c r="W18" s="79">
        <f t="shared" si="11"/>
        <v>0</v>
      </c>
      <c r="X18" s="79">
        <v>0</v>
      </c>
      <c r="Y18" s="79">
        <v>0</v>
      </c>
      <c r="Z18" s="71">
        <f t="shared" si="17"/>
        <v>8</v>
      </c>
      <c r="AA18" s="79">
        <f t="shared" si="12"/>
        <v>8</v>
      </c>
      <c r="AB18" s="79">
        <v>0</v>
      </c>
      <c r="AC18" s="71">
        <v>8</v>
      </c>
      <c r="AD18" s="79">
        <f t="shared" si="13"/>
        <v>0</v>
      </c>
      <c r="AE18" s="79">
        <v>0</v>
      </c>
      <c r="AF18" s="71">
        <v>0</v>
      </c>
      <c r="AG18" s="79">
        <f t="shared" si="14"/>
        <v>0</v>
      </c>
      <c r="AH18" s="79">
        <v>0</v>
      </c>
      <c r="AI18" s="71">
        <v>0</v>
      </c>
      <c r="AJ18" s="79">
        <f t="shared" si="15"/>
        <v>0</v>
      </c>
      <c r="AK18" s="79">
        <v>0</v>
      </c>
      <c r="AL18" s="71">
        <v>0</v>
      </c>
      <c r="AM18" s="79">
        <f t="shared" si="16"/>
        <v>0</v>
      </c>
      <c r="AN18" s="79">
        <v>0</v>
      </c>
      <c r="AO18" s="71">
        <v>0</v>
      </c>
    </row>
    <row r="19" spans="1:41" ht="19.5" customHeight="1">
      <c r="A19" s="60" t="s">
        <v>208</v>
      </c>
      <c r="B19" s="60" t="s">
        <v>89</v>
      </c>
      <c r="C19" s="60" t="s">
        <v>86</v>
      </c>
      <c r="D19" s="60" t="s">
        <v>212</v>
      </c>
      <c r="E19" s="79">
        <f t="shared" si="3"/>
        <v>851.6</v>
      </c>
      <c r="F19" s="79">
        <f t="shared" si="4"/>
        <v>851.6</v>
      </c>
      <c r="G19" s="79">
        <f t="shared" si="5"/>
        <v>851.6</v>
      </c>
      <c r="H19" s="79">
        <v>0</v>
      </c>
      <c r="I19" s="71">
        <v>851.6</v>
      </c>
      <c r="J19" s="79">
        <f t="shared" si="6"/>
        <v>0</v>
      </c>
      <c r="K19" s="79">
        <v>0</v>
      </c>
      <c r="L19" s="71">
        <v>0</v>
      </c>
      <c r="M19" s="79">
        <f t="shared" si="7"/>
        <v>0</v>
      </c>
      <c r="N19" s="79">
        <v>0</v>
      </c>
      <c r="O19" s="71">
        <v>0</v>
      </c>
      <c r="P19" s="72">
        <f t="shared" si="8"/>
        <v>0</v>
      </c>
      <c r="Q19" s="79">
        <f t="shared" si="9"/>
        <v>0</v>
      </c>
      <c r="R19" s="79">
        <v>0</v>
      </c>
      <c r="S19" s="71">
        <v>0</v>
      </c>
      <c r="T19" s="79">
        <f t="shared" si="10"/>
        <v>0</v>
      </c>
      <c r="U19" s="79">
        <v>0</v>
      </c>
      <c r="V19" s="79">
        <v>0</v>
      </c>
      <c r="W19" s="79">
        <f t="shared" si="11"/>
        <v>0</v>
      </c>
      <c r="X19" s="79">
        <v>0</v>
      </c>
      <c r="Y19" s="79">
        <v>0</v>
      </c>
      <c r="Z19" s="71">
        <f t="shared" si="17"/>
        <v>0</v>
      </c>
      <c r="AA19" s="79">
        <f t="shared" si="12"/>
        <v>0</v>
      </c>
      <c r="AB19" s="79">
        <v>0</v>
      </c>
      <c r="AC19" s="71">
        <v>0</v>
      </c>
      <c r="AD19" s="79">
        <f t="shared" si="13"/>
        <v>0</v>
      </c>
      <c r="AE19" s="79">
        <v>0</v>
      </c>
      <c r="AF19" s="71">
        <v>0</v>
      </c>
      <c r="AG19" s="79">
        <f t="shared" si="14"/>
        <v>0</v>
      </c>
      <c r="AH19" s="79">
        <v>0</v>
      </c>
      <c r="AI19" s="71">
        <v>0</v>
      </c>
      <c r="AJ19" s="79">
        <f t="shared" si="15"/>
        <v>0</v>
      </c>
      <c r="AK19" s="79">
        <v>0</v>
      </c>
      <c r="AL19" s="71">
        <v>0</v>
      </c>
      <c r="AM19" s="79">
        <f t="shared" si="16"/>
        <v>0</v>
      </c>
      <c r="AN19" s="79">
        <v>0</v>
      </c>
      <c r="AO19" s="71">
        <v>0</v>
      </c>
    </row>
    <row r="20" spans="1:41" ht="19.5" customHeight="1">
      <c r="A20" s="60" t="s">
        <v>208</v>
      </c>
      <c r="B20" s="60" t="s">
        <v>109</v>
      </c>
      <c r="C20" s="60" t="s">
        <v>86</v>
      </c>
      <c r="D20" s="60" t="s">
        <v>213</v>
      </c>
      <c r="E20" s="79">
        <f t="shared" si="3"/>
        <v>20</v>
      </c>
      <c r="F20" s="79">
        <f t="shared" si="4"/>
        <v>20</v>
      </c>
      <c r="G20" s="79">
        <f t="shared" si="5"/>
        <v>20</v>
      </c>
      <c r="H20" s="79">
        <v>20</v>
      </c>
      <c r="I20" s="71">
        <v>0</v>
      </c>
      <c r="J20" s="79">
        <f t="shared" si="6"/>
        <v>0</v>
      </c>
      <c r="K20" s="79">
        <v>0</v>
      </c>
      <c r="L20" s="71">
        <v>0</v>
      </c>
      <c r="M20" s="79">
        <f t="shared" si="7"/>
        <v>0</v>
      </c>
      <c r="N20" s="79">
        <v>0</v>
      </c>
      <c r="O20" s="71">
        <v>0</v>
      </c>
      <c r="P20" s="72">
        <f t="shared" si="8"/>
        <v>0</v>
      </c>
      <c r="Q20" s="79">
        <f t="shared" si="9"/>
        <v>0</v>
      </c>
      <c r="R20" s="79">
        <v>0</v>
      </c>
      <c r="S20" s="71">
        <v>0</v>
      </c>
      <c r="T20" s="79">
        <f t="shared" si="10"/>
        <v>0</v>
      </c>
      <c r="U20" s="79">
        <v>0</v>
      </c>
      <c r="V20" s="79">
        <v>0</v>
      </c>
      <c r="W20" s="79">
        <f t="shared" si="11"/>
        <v>0</v>
      </c>
      <c r="X20" s="79">
        <v>0</v>
      </c>
      <c r="Y20" s="79">
        <v>0</v>
      </c>
      <c r="Z20" s="71">
        <f t="shared" si="17"/>
        <v>0</v>
      </c>
      <c r="AA20" s="79">
        <f t="shared" si="12"/>
        <v>0</v>
      </c>
      <c r="AB20" s="79">
        <v>0</v>
      </c>
      <c r="AC20" s="71">
        <v>0</v>
      </c>
      <c r="AD20" s="79">
        <f t="shared" si="13"/>
        <v>0</v>
      </c>
      <c r="AE20" s="79">
        <v>0</v>
      </c>
      <c r="AF20" s="71">
        <v>0</v>
      </c>
      <c r="AG20" s="79">
        <f t="shared" si="14"/>
        <v>0</v>
      </c>
      <c r="AH20" s="79">
        <v>0</v>
      </c>
      <c r="AI20" s="71">
        <v>0</v>
      </c>
      <c r="AJ20" s="79">
        <f t="shared" si="15"/>
        <v>0</v>
      </c>
      <c r="AK20" s="79">
        <v>0</v>
      </c>
      <c r="AL20" s="71">
        <v>0</v>
      </c>
      <c r="AM20" s="79">
        <f t="shared" si="16"/>
        <v>0</v>
      </c>
      <c r="AN20" s="79">
        <v>0</v>
      </c>
      <c r="AO20" s="71">
        <v>0</v>
      </c>
    </row>
    <row r="21" spans="1:41" ht="19.5" customHeight="1">
      <c r="A21" s="60" t="s">
        <v>208</v>
      </c>
      <c r="B21" s="60" t="s">
        <v>84</v>
      </c>
      <c r="C21" s="60" t="s">
        <v>86</v>
      </c>
      <c r="D21" s="60" t="s">
        <v>214</v>
      </c>
      <c r="E21" s="79">
        <f t="shared" si="3"/>
        <v>15</v>
      </c>
      <c r="F21" s="79">
        <f t="shared" si="4"/>
        <v>15</v>
      </c>
      <c r="G21" s="79">
        <f t="shared" si="5"/>
        <v>15</v>
      </c>
      <c r="H21" s="79">
        <v>15</v>
      </c>
      <c r="I21" s="71">
        <v>0</v>
      </c>
      <c r="J21" s="79">
        <f t="shared" si="6"/>
        <v>0</v>
      </c>
      <c r="K21" s="79">
        <v>0</v>
      </c>
      <c r="L21" s="71">
        <v>0</v>
      </c>
      <c r="M21" s="79">
        <f t="shared" si="7"/>
        <v>0</v>
      </c>
      <c r="N21" s="79">
        <v>0</v>
      </c>
      <c r="O21" s="71">
        <v>0</v>
      </c>
      <c r="P21" s="72">
        <f t="shared" si="8"/>
        <v>0</v>
      </c>
      <c r="Q21" s="79">
        <f t="shared" si="9"/>
        <v>0</v>
      </c>
      <c r="R21" s="79">
        <v>0</v>
      </c>
      <c r="S21" s="71">
        <v>0</v>
      </c>
      <c r="T21" s="79">
        <f t="shared" si="10"/>
        <v>0</v>
      </c>
      <c r="U21" s="79">
        <v>0</v>
      </c>
      <c r="V21" s="79">
        <v>0</v>
      </c>
      <c r="W21" s="79">
        <f t="shared" si="11"/>
        <v>0</v>
      </c>
      <c r="X21" s="79">
        <v>0</v>
      </c>
      <c r="Y21" s="79">
        <v>0</v>
      </c>
      <c r="Z21" s="71">
        <f t="shared" si="17"/>
        <v>0</v>
      </c>
      <c r="AA21" s="79">
        <f t="shared" si="12"/>
        <v>0</v>
      </c>
      <c r="AB21" s="79">
        <v>0</v>
      </c>
      <c r="AC21" s="71">
        <v>0</v>
      </c>
      <c r="AD21" s="79">
        <f t="shared" si="13"/>
        <v>0</v>
      </c>
      <c r="AE21" s="79">
        <v>0</v>
      </c>
      <c r="AF21" s="71">
        <v>0</v>
      </c>
      <c r="AG21" s="79">
        <f t="shared" si="14"/>
        <v>0</v>
      </c>
      <c r="AH21" s="79">
        <v>0</v>
      </c>
      <c r="AI21" s="71">
        <v>0</v>
      </c>
      <c r="AJ21" s="79">
        <f t="shared" si="15"/>
        <v>0</v>
      </c>
      <c r="AK21" s="79">
        <v>0</v>
      </c>
      <c r="AL21" s="71">
        <v>0</v>
      </c>
      <c r="AM21" s="79">
        <f t="shared" si="16"/>
        <v>0</v>
      </c>
      <c r="AN21" s="79">
        <v>0</v>
      </c>
      <c r="AO21" s="71">
        <v>0</v>
      </c>
    </row>
    <row r="22" spans="1:41" ht="19.5" customHeight="1">
      <c r="A22" s="60" t="s">
        <v>208</v>
      </c>
      <c r="B22" s="60" t="s">
        <v>91</v>
      </c>
      <c r="C22" s="60" t="s">
        <v>86</v>
      </c>
      <c r="D22" s="60" t="s">
        <v>215</v>
      </c>
      <c r="E22" s="79">
        <f t="shared" si="3"/>
        <v>15</v>
      </c>
      <c r="F22" s="79">
        <f t="shared" si="4"/>
        <v>15</v>
      </c>
      <c r="G22" s="79">
        <f t="shared" si="5"/>
        <v>15</v>
      </c>
      <c r="H22" s="79">
        <v>15</v>
      </c>
      <c r="I22" s="71">
        <v>0</v>
      </c>
      <c r="J22" s="79">
        <f t="shared" si="6"/>
        <v>0</v>
      </c>
      <c r="K22" s="79">
        <v>0</v>
      </c>
      <c r="L22" s="71">
        <v>0</v>
      </c>
      <c r="M22" s="79">
        <f t="shared" si="7"/>
        <v>0</v>
      </c>
      <c r="N22" s="79">
        <v>0</v>
      </c>
      <c r="O22" s="71">
        <v>0</v>
      </c>
      <c r="P22" s="72">
        <f t="shared" si="8"/>
        <v>0</v>
      </c>
      <c r="Q22" s="79">
        <f t="shared" si="9"/>
        <v>0</v>
      </c>
      <c r="R22" s="79">
        <v>0</v>
      </c>
      <c r="S22" s="71">
        <v>0</v>
      </c>
      <c r="T22" s="79">
        <f t="shared" si="10"/>
        <v>0</v>
      </c>
      <c r="U22" s="79">
        <v>0</v>
      </c>
      <c r="V22" s="79">
        <v>0</v>
      </c>
      <c r="W22" s="79">
        <f t="shared" si="11"/>
        <v>0</v>
      </c>
      <c r="X22" s="79">
        <v>0</v>
      </c>
      <c r="Y22" s="79">
        <v>0</v>
      </c>
      <c r="Z22" s="71">
        <f t="shared" si="17"/>
        <v>0</v>
      </c>
      <c r="AA22" s="79">
        <f t="shared" si="12"/>
        <v>0</v>
      </c>
      <c r="AB22" s="79">
        <v>0</v>
      </c>
      <c r="AC22" s="71">
        <v>0</v>
      </c>
      <c r="AD22" s="79">
        <f t="shared" si="13"/>
        <v>0</v>
      </c>
      <c r="AE22" s="79">
        <v>0</v>
      </c>
      <c r="AF22" s="71">
        <v>0</v>
      </c>
      <c r="AG22" s="79">
        <f t="shared" si="14"/>
        <v>0</v>
      </c>
      <c r="AH22" s="79">
        <v>0</v>
      </c>
      <c r="AI22" s="71">
        <v>0</v>
      </c>
      <c r="AJ22" s="79">
        <f t="shared" si="15"/>
        <v>0</v>
      </c>
      <c r="AK22" s="79">
        <v>0</v>
      </c>
      <c r="AL22" s="71">
        <v>0</v>
      </c>
      <c r="AM22" s="79">
        <f t="shared" si="16"/>
        <v>0</v>
      </c>
      <c r="AN22" s="79">
        <v>0</v>
      </c>
      <c r="AO22" s="71">
        <v>0</v>
      </c>
    </row>
    <row r="23" spans="1:41" ht="19.5" customHeight="1">
      <c r="A23" s="60" t="s">
        <v>208</v>
      </c>
      <c r="B23" s="60" t="s">
        <v>113</v>
      </c>
      <c r="C23" s="60" t="s">
        <v>86</v>
      </c>
      <c r="D23" s="60" t="s">
        <v>216</v>
      </c>
      <c r="E23" s="79">
        <f t="shared" si="3"/>
        <v>1030.99</v>
      </c>
      <c r="F23" s="79">
        <f t="shared" si="4"/>
        <v>1030.99</v>
      </c>
      <c r="G23" s="79">
        <f t="shared" si="5"/>
        <v>1030.99</v>
      </c>
      <c r="H23" s="79">
        <v>1.89</v>
      </c>
      <c r="I23" s="71">
        <v>1029.1</v>
      </c>
      <c r="J23" s="79">
        <f t="shared" si="6"/>
        <v>0</v>
      </c>
      <c r="K23" s="79">
        <v>0</v>
      </c>
      <c r="L23" s="71">
        <v>0</v>
      </c>
      <c r="M23" s="79">
        <f t="shared" si="7"/>
        <v>0</v>
      </c>
      <c r="N23" s="79">
        <v>0</v>
      </c>
      <c r="O23" s="71">
        <v>0</v>
      </c>
      <c r="P23" s="72">
        <f t="shared" si="8"/>
        <v>0</v>
      </c>
      <c r="Q23" s="79">
        <f t="shared" si="9"/>
        <v>0</v>
      </c>
      <c r="R23" s="79">
        <v>0</v>
      </c>
      <c r="S23" s="71">
        <v>0</v>
      </c>
      <c r="T23" s="79">
        <f t="shared" si="10"/>
        <v>0</v>
      </c>
      <c r="U23" s="79">
        <v>0</v>
      </c>
      <c r="V23" s="79">
        <v>0</v>
      </c>
      <c r="W23" s="79">
        <f t="shared" si="11"/>
        <v>0</v>
      </c>
      <c r="X23" s="79">
        <v>0</v>
      </c>
      <c r="Y23" s="79">
        <v>0</v>
      </c>
      <c r="Z23" s="71">
        <f t="shared" si="17"/>
        <v>0</v>
      </c>
      <c r="AA23" s="79">
        <f t="shared" si="12"/>
        <v>0</v>
      </c>
      <c r="AB23" s="79">
        <v>0</v>
      </c>
      <c r="AC23" s="71">
        <v>0</v>
      </c>
      <c r="AD23" s="79">
        <f t="shared" si="13"/>
        <v>0</v>
      </c>
      <c r="AE23" s="79">
        <v>0</v>
      </c>
      <c r="AF23" s="71">
        <v>0</v>
      </c>
      <c r="AG23" s="79">
        <f t="shared" si="14"/>
        <v>0</v>
      </c>
      <c r="AH23" s="79">
        <v>0</v>
      </c>
      <c r="AI23" s="71">
        <v>0</v>
      </c>
      <c r="AJ23" s="79">
        <f t="shared" si="15"/>
        <v>0</v>
      </c>
      <c r="AK23" s="79">
        <v>0</v>
      </c>
      <c r="AL23" s="71">
        <v>0</v>
      </c>
      <c r="AM23" s="79">
        <f t="shared" si="16"/>
        <v>0</v>
      </c>
      <c r="AN23" s="79">
        <v>0</v>
      </c>
      <c r="AO23" s="71">
        <v>0</v>
      </c>
    </row>
    <row r="24" spans="1:41" ht="19.5" customHeight="1">
      <c r="A24" s="60" t="s">
        <v>38</v>
      </c>
      <c r="B24" s="60" t="s">
        <v>38</v>
      </c>
      <c r="C24" s="60" t="s">
        <v>38</v>
      </c>
      <c r="D24" s="60" t="s">
        <v>217</v>
      </c>
      <c r="E24" s="79">
        <f t="shared" si="3"/>
        <v>224.48</v>
      </c>
      <c r="F24" s="79">
        <f t="shared" si="4"/>
        <v>224.48</v>
      </c>
      <c r="G24" s="79">
        <f t="shared" si="5"/>
        <v>224.48</v>
      </c>
      <c r="H24" s="79">
        <v>0</v>
      </c>
      <c r="I24" s="71">
        <v>224.48</v>
      </c>
      <c r="J24" s="79">
        <f t="shared" si="6"/>
        <v>0</v>
      </c>
      <c r="K24" s="79">
        <v>0</v>
      </c>
      <c r="L24" s="71">
        <v>0</v>
      </c>
      <c r="M24" s="79">
        <f t="shared" si="7"/>
        <v>0</v>
      </c>
      <c r="N24" s="79">
        <v>0</v>
      </c>
      <c r="O24" s="71">
        <v>0</v>
      </c>
      <c r="P24" s="72">
        <f t="shared" si="8"/>
        <v>0</v>
      </c>
      <c r="Q24" s="79">
        <f t="shared" si="9"/>
        <v>0</v>
      </c>
      <c r="R24" s="79">
        <v>0</v>
      </c>
      <c r="S24" s="71">
        <v>0</v>
      </c>
      <c r="T24" s="79">
        <f t="shared" si="10"/>
        <v>0</v>
      </c>
      <c r="U24" s="79">
        <v>0</v>
      </c>
      <c r="V24" s="79">
        <v>0</v>
      </c>
      <c r="W24" s="79">
        <f t="shared" si="11"/>
        <v>0</v>
      </c>
      <c r="X24" s="79">
        <v>0</v>
      </c>
      <c r="Y24" s="79">
        <v>0</v>
      </c>
      <c r="Z24" s="71">
        <f t="shared" si="17"/>
        <v>0</v>
      </c>
      <c r="AA24" s="79">
        <f t="shared" si="12"/>
        <v>0</v>
      </c>
      <c r="AB24" s="79">
        <v>0</v>
      </c>
      <c r="AC24" s="71">
        <v>0</v>
      </c>
      <c r="AD24" s="79">
        <f t="shared" si="13"/>
        <v>0</v>
      </c>
      <c r="AE24" s="79">
        <v>0</v>
      </c>
      <c r="AF24" s="71">
        <v>0</v>
      </c>
      <c r="AG24" s="79">
        <f t="shared" si="14"/>
        <v>0</v>
      </c>
      <c r="AH24" s="79">
        <v>0</v>
      </c>
      <c r="AI24" s="71">
        <v>0</v>
      </c>
      <c r="AJ24" s="79">
        <f t="shared" si="15"/>
        <v>0</v>
      </c>
      <c r="AK24" s="79">
        <v>0</v>
      </c>
      <c r="AL24" s="71">
        <v>0</v>
      </c>
      <c r="AM24" s="79">
        <f t="shared" si="16"/>
        <v>0</v>
      </c>
      <c r="AN24" s="79">
        <v>0</v>
      </c>
      <c r="AO24" s="71">
        <v>0</v>
      </c>
    </row>
    <row r="25" spans="1:41" ht="19.5" customHeight="1">
      <c r="A25" s="60" t="s">
        <v>218</v>
      </c>
      <c r="B25" s="60" t="s">
        <v>109</v>
      </c>
      <c r="C25" s="60" t="s">
        <v>86</v>
      </c>
      <c r="D25" s="60" t="s">
        <v>219</v>
      </c>
      <c r="E25" s="79">
        <f t="shared" si="3"/>
        <v>224.48</v>
      </c>
      <c r="F25" s="79">
        <f t="shared" si="4"/>
        <v>224.48</v>
      </c>
      <c r="G25" s="79">
        <f t="shared" si="5"/>
        <v>224.48</v>
      </c>
      <c r="H25" s="79">
        <v>0</v>
      </c>
      <c r="I25" s="71">
        <v>224.48</v>
      </c>
      <c r="J25" s="79">
        <f t="shared" si="6"/>
        <v>0</v>
      </c>
      <c r="K25" s="79">
        <v>0</v>
      </c>
      <c r="L25" s="71">
        <v>0</v>
      </c>
      <c r="M25" s="79">
        <f t="shared" si="7"/>
        <v>0</v>
      </c>
      <c r="N25" s="79">
        <v>0</v>
      </c>
      <c r="O25" s="71">
        <v>0</v>
      </c>
      <c r="P25" s="72">
        <f t="shared" si="8"/>
        <v>0</v>
      </c>
      <c r="Q25" s="79">
        <f t="shared" si="9"/>
        <v>0</v>
      </c>
      <c r="R25" s="79">
        <v>0</v>
      </c>
      <c r="S25" s="71">
        <v>0</v>
      </c>
      <c r="T25" s="79">
        <f t="shared" si="10"/>
        <v>0</v>
      </c>
      <c r="U25" s="79">
        <v>0</v>
      </c>
      <c r="V25" s="79">
        <v>0</v>
      </c>
      <c r="W25" s="79">
        <f t="shared" si="11"/>
        <v>0</v>
      </c>
      <c r="X25" s="79">
        <v>0</v>
      </c>
      <c r="Y25" s="79">
        <v>0</v>
      </c>
      <c r="Z25" s="71">
        <f t="shared" si="17"/>
        <v>0</v>
      </c>
      <c r="AA25" s="79">
        <f t="shared" si="12"/>
        <v>0</v>
      </c>
      <c r="AB25" s="79">
        <v>0</v>
      </c>
      <c r="AC25" s="71">
        <v>0</v>
      </c>
      <c r="AD25" s="79">
        <f t="shared" si="13"/>
        <v>0</v>
      </c>
      <c r="AE25" s="79">
        <v>0</v>
      </c>
      <c r="AF25" s="71">
        <v>0</v>
      </c>
      <c r="AG25" s="79">
        <f t="shared" si="14"/>
        <v>0</v>
      </c>
      <c r="AH25" s="79">
        <v>0</v>
      </c>
      <c r="AI25" s="71">
        <v>0</v>
      </c>
      <c r="AJ25" s="79">
        <f t="shared" si="15"/>
        <v>0</v>
      </c>
      <c r="AK25" s="79">
        <v>0</v>
      </c>
      <c r="AL25" s="71">
        <v>0</v>
      </c>
      <c r="AM25" s="79">
        <f t="shared" si="16"/>
        <v>0</v>
      </c>
      <c r="AN25" s="79">
        <v>0</v>
      </c>
      <c r="AO25" s="71">
        <v>0</v>
      </c>
    </row>
    <row r="26" spans="1:41" ht="19.5" customHeight="1">
      <c r="A26" s="60" t="s">
        <v>38</v>
      </c>
      <c r="B26" s="60" t="s">
        <v>38</v>
      </c>
      <c r="C26" s="60" t="s">
        <v>38</v>
      </c>
      <c r="D26" s="60" t="s">
        <v>220</v>
      </c>
      <c r="E26" s="79">
        <f>E27</f>
        <v>8871.050000000001</v>
      </c>
      <c r="F26" s="79">
        <f aca="true" t="shared" si="19" ref="F26:AM26">F27</f>
        <v>0</v>
      </c>
      <c r="G26" s="79">
        <f t="shared" si="19"/>
        <v>0</v>
      </c>
      <c r="H26" s="79">
        <f t="shared" si="19"/>
        <v>0</v>
      </c>
      <c r="I26" s="79">
        <f t="shared" si="19"/>
        <v>0</v>
      </c>
      <c r="J26" s="79">
        <f t="shared" si="19"/>
        <v>0</v>
      </c>
      <c r="K26" s="79">
        <f t="shared" si="19"/>
        <v>0</v>
      </c>
      <c r="L26" s="79">
        <f t="shared" si="19"/>
        <v>0</v>
      </c>
      <c r="M26" s="79">
        <f t="shared" si="19"/>
        <v>0</v>
      </c>
      <c r="N26" s="79">
        <f t="shared" si="19"/>
        <v>0</v>
      </c>
      <c r="O26" s="79">
        <f t="shared" si="19"/>
        <v>0</v>
      </c>
      <c r="P26" s="79">
        <f t="shared" si="19"/>
        <v>0</v>
      </c>
      <c r="Q26" s="79">
        <f t="shared" si="19"/>
        <v>0</v>
      </c>
      <c r="R26" s="79">
        <f t="shared" si="19"/>
        <v>0</v>
      </c>
      <c r="S26" s="79">
        <f t="shared" si="19"/>
        <v>0</v>
      </c>
      <c r="T26" s="79">
        <f t="shared" si="19"/>
        <v>0</v>
      </c>
      <c r="U26" s="79">
        <f t="shared" si="19"/>
        <v>0</v>
      </c>
      <c r="V26" s="79">
        <f t="shared" si="19"/>
        <v>0</v>
      </c>
      <c r="W26" s="79">
        <f t="shared" si="19"/>
        <v>0</v>
      </c>
      <c r="X26" s="79">
        <f t="shared" si="19"/>
        <v>0</v>
      </c>
      <c r="Y26" s="79">
        <f t="shared" si="19"/>
        <v>0</v>
      </c>
      <c r="Z26" s="71">
        <f t="shared" si="17"/>
        <v>8871.050000000001</v>
      </c>
      <c r="AA26" s="79">
        <f t="shared" si="19"/>
        <v>8617.78</v>
      </c>
      <c r="AB26" s="79">
        <f t="shared" si="19"/>
        <v>0</v>
      </c>
      <c r="AC26" s="79">
        <f t="shared" si="19"/>
        <v>8617.78</v>
      </c>
      <c r="AD26" s="79">
        <f t="shared" si="19"/>
        <v>0</v>
      </c>
      <c r="AE26" s="79">
        <f t="shared" si="19"/>
        <v>0</v>
      </c>
      <c r="AF26" s="79">
        <f t="shared" si="19"/>
        <v>0</v>
      </c>
      <c r="AG26" s="79">
        <f t="shared" si="19"/>
        <v>0</v>
      </c>
      <c r="AH26" s="79">
        <f t="shared" si="19"/>
        <v>0</v>
      </c>
      <c r="AI26" s="79">
        <f t="shared" si="19"/>
        <v>0</v>
      </c>
      <c r="AJ26" s="79">
        <f t="shared" si="19"/>
        <v>253.27</v>
      </c>
      <c r="AK26" s="79">
        <f t="shared" si="19"/>
        <v>0</v>
      </c>
      <c r="AL26" s="79">
        <f t="shared" si="19"/>
        <v>253.27</v>
      </c>
      <c r="AM26" s="79">
        <f t="shared" si="19"/>
        <v>0</v>
      </c>
      <c r="AN26" s="79">
        <v>0</v>
      </c>
      <c r="AO26" s="71">
        <v>0</v>
      </c>
    </row>
    <row r="27" spans="1:41" ht="19.5" customHeight="1">
      <c r="A27" s="60" t="s">
        <v>221</v>
      </c>
      <c r="B27" s="60" t="s">
        <v>89</v>
      </c>
      <c r="C27" s="60" t="s">
        <v>86</v>
      </c>
      <c r="D27" s="60" t="s">
        <v>222</v>
      </c>
      <c r="E27" s="79">
        <f t="shared" si="3"/>
        <v>8871.050000000001</v>
      </c>
      <c r="F27" s="79">
        <f t="shared" si="4"/>
        <v>0</v>
      </c>
      <c r="G27" s="79">
        <f t="shared" si="5"/>
        <v>0</v>
      </c>
      <c r="H27" s="79">
        <v>0</v>
      </c>
      <c r="I27" s="71">
        <v>0</v>
      </c>
      <c r="J27" s="79">
        <f t="shared" si="6"/>
        <v>0</v>
      </c>
      <c r="K27" s="79">
        <v>0</v>
      </c>
      <c r="L27" s="71">
        <v>0</v>
      </c>
      <c r="M27" s="79">
        <f t="shared" si="7"/>
        <v>0</v>
      </c>
      <c r="N27" s="79">
        <v>0</v>
      </c>
      <c r="O27" s="71">
        <v>0</v>
      </c>
      <c r="P27" s="72">
        <f t="shared" si="8"/>
        <v>0</v>
      </c>
      <c r="Q27" s="79">
        <f t="shared" si="9"/>
        <v>0</v>
      </c>
      <c r="R27" s="79">
        <v>0</v>
      </c>
      <c r="S27" s="71"/>
      <c r="T27" s="79">
        <f t="shared" si="10"/>
        <v>0</v>
      </c>
      <c r="U27" s="79">
        <v>0</v>
      </c>
      <c r="V27" s="79">
        <v>0</v>
      </c>
      <c r="W27" s="79">
        <f t="shared" si="11"/>
        <v>0</v>
      </c>
      <c r="X27" s="79">
        <v>0</v>
      </c>
      <c r="Y27" s="79">
        <v>0</v>
      </c>
      <c r="Z27" s="71">
        <f t="shared" si="17"/>
        <v>8871.050000000001</v>
      </c>
      <c r="AA27" s="79">
        <f t="shared" si="12"/>
        <v>8617.78</v>
      </c>
      <c r="AB27" s="79">
        <v>0</v>
      </c>
      <c r="AC27" s="71">
        <v>8617.78</v>
      </c>
      <c r="AD27" s="79">
        <f t="shared" si="13"/>
        <v>0</v>
      </c>
      <c r="AE27" s="79">
        <v>0</v>
      </c>
      <c r="AF27" s="71">
        <v>0</v>
      </c>
      <c r="AG27" s="79">
        <f t="shared" si="14"/>
        <v>0</v>
      </c>
      <c r="AH27" s="79">
        <v>0</v>
      </c>
      <c r="AI27" s="71">
        <v>0</v>
      </c>
      <c r="AJ27" s="79">
        <f t="shared" si="15"/>
        <v>253.27</v>
      </c>
      <c r="AK27" s="79">
        <v>0</v>
      </c>
      <c r="AL27" s="71">
        <v>253.27</v>
      </c>
      <c r="AM27" s="79">
        <f t="shared" si="16"/>
        <v>0</v>
      </c>
      <c r="AN27" s="79">
        <v>0</v>
      </c>
      <c r="AO27" s="71">
        <v>0</v>
      </c>
    </row>
    <row r="28" spans="1:41" ht="19.5" customHeight="1">
      <c r="A28" s="60" t="s">
        <v>38</v>
      </c>
      <c r="B28" s="60" t="s">
        <v>38</v>
      </c>
      <c r="C28" s="60" t="s">
        <v>38</v>
      </c>
      <c r="D28" s="60" t="s">
        <v>223</v>
      </c>
      <c r="E28" s="79">
        <f t="shared" si="3"/>
        <v>8000</v>
      </c>
      <c r="F28" s="79">
        <f t="shared" si="4"/>
        <v>0</v>
      </c>
      <c r="G28" s="79">
        <f t="shared" si="5"/>
        <v>0</v>
      </c>
      <c r="H28" s="79">
        <v>0</v>
      </c>
      <c r="I28" s="71">
        <v>0</v>
      </c>
      <c r="J28" s="79">
        <f t="shared" si="6"/>
        <v>0</v>
      </c>
      <c r="K28" s="79">
        <v>0</v>
      </c>
      <c r="L28" s="71">
        <v>0</v>
      </c>
      <c r="M28" s="79">
        <f t="shared" si="7"/>
        <v>0</v>
      </c>
      <c r="N28" s="79">
        <v>0</v>
      </c>
      <c r="O28" s="71">
        <v>0</v>
      </c>
      <c r="P28" s="72">
        <f t="shared" si="8"/>
        <v>0</v>
      </c>
      <c r="Q28" s="79">
        <f t="shared" si="9"/>
        <v>0</v>
      </c>
      <c r="R28" s="79">
        <v>0</v>
      </c>
      <c r="S28" s="71">
        <v>0</v>
      </c>
      <c r="T28" s="79">
        <f t="shared" si="10"/>
        <v>0</v>
      </c>
      <c r="U28" s="79">
        <v>0</v>
      </c>
      <c r="V28" s="79">
        <v>0</v>
      </c>
      <c r="W28" s="79">
        <f t="shared" si="11"/>
        <v>0</v>
      </c>
      <c r="X28" s="79">
        <v>0</v>
      </c>
      <c r="Y28" s="79">
        <v>0</v>
      </c>
      <c r="Z28" s="71">
        <f t="shared" si="17"/>
        <v>8000</v>
      </c>
      <c r="AA28" s="79">
        <f t="shared" si="12"/>
        <v>8000</v>
      </c>
      <c r="AB28" s="79">
        <v>0</v>
      </c>
      <c r="AC28" s="71">
        <v>8000</v>
      </c>
      <c r="AD28" s="79">
        <f t="shared" si="13"/>
        <v>0</v>
      </c>
      <c r="AE28" s="79">
        <v>0</v>
      </c>
      <c r="AF28" s="71">
        <v>0</v>
      </c>
      <c r="AG28" s="79">
        <f t="shared" si="14"/>
        <v>0</v>
      </c>
      <c r="AH28" s="79">
        <v>0</v>
      </c>
      <c r="AI28" s="71">
        <v>0</v>
      </c>
      <c r="AJ28" s="79">
        <f t="shared" si="15"/>
        <v>0</v>
      </c>
      <c r="AK28" s="79">
        <v>0</v>
      </c>
      <c r="AL28" s="71">
        <v>0</v>
      </c>
      <c r="AM28" s="79">
        <f t="shared" si="16"/>
        <v>0</v>
      </c>
      <c r="AN28" s="79">
        <v>0</v>
      </c>
      <c r="AO28" s="71">
        <v>0</v>
      </c>
    </row>
    <row r="29" spans="1:41" ht="19.5" customHeight="1">
      <c r="A29" s="60" t="s">
        <v>224</v>
      </c>
      <c r="B29" s="60" t="s">
        <v>113</v>
      </c>
      <c r="C29" s="60" t="s">
        <v>86</v>
      </c>
      <c r="D29" s="60" t="s">
        <v>225</v>
      </c>
      <c r="E29" s="79">
        <f t="shared" si="3"/>
        <v>8000</v>
      </c>
      <c r="F29" s="79">
        <f t="shared" si="4"/>
        <v>0</v>
      </c>
      <c r="G29" s="79">
        <f t="shared" si="5"/>
        <v>0</v>
      </c>
      <c r="H29" s="79">
        <v>0</v>
      </c>
      <c r="I29" s="71">
        <v>0</v>
      </c>
      <c r="J29" s="79">
        <f t="shared" si="6"/>
        <v>0</v>
      </c>
      <c r="K29" s="79">
        <v>0</v>
      </c>
      <c r="L29" s="71">
        <v>0</v>
      </c>
      <c r="M29" s="79">
        <f t="shared" si="7"/>
        <v>0</v>
      </c>
      <c r="N29" s="79">
        <v>0</v>
      </c>
      <c r="O29" s="71">
        <v>0</v>
      </c>
      <c r="P29" s="72">
        <f t="shared" si="8"/>
        <v>0</v>
      </c>
      <c r="Q29" s="79">
        <f t="shared" si="9"/>
        <v>0</v>
      </c>
      <c r="R29" s="79">
        <v>0</v>
      </c>
      <c r="S29" s="71">
        <v>0</v>
      </c>
      <c r="T29" s="79">
        <f t="shared" si="10"/>
        <v>0</v>
      </c>
      <c r="U29" s="79">
        <v>0</v>
      </c>
      <c r="V29" s="79">
        <v>0</v>
      </c>
      <c r="W29" s="79">
        <f t="shared" si="11"/>
        <v>0</v>
      </c>
      <c r="X29" s="79">
        <v>0</v>
      </c>
      <c r="Y29" s="71">
        <v>0</v>
      </c>
      <c r="Z29" s="72">
        <f aca="true" t="shared" si="20" ref="Z29:Z38">SUM(AA29,AD29,AG29,AJ29,AM29)</f>
        <v>8000</v>
      </c>
      <c r="AA29" s="79">
        <f t="shared" si="12"/>
        <v>8000</v>
      </c>
      <c r="AB29" s="79">
        <v>0</v>
      </c>
      <c r="AC29" s="71">
        <v>8000</v>
      </c>
      <c r="AD29" s="79">
        <f t="shared" si="13"/>
        <v>0</v>
      </c>
      <c r="AE29" s="79">
        <v>0</v>
      </c>
      <c r="AF29" s="71">
        <v>0</v>
      </c>
      <c r="AG29" s="79">
        <f t="shared" si="14"/>
        <v>0</v>
      </c>
      <c r="AH29" s="79">
        <v>0</v>
      </c>
      <c r="AI29" s="71">
        <v>0</v>
      </c>
      <c r="AJ29" s="79">
        <f t="shared" si="15"/>
        <v>0</v>
      </c>
      <c r="AK29" s="79">
        <v>0</v>
      </c>
      <c r="AL29" s="71">
        <v>0</v>
      </c>
      <c r="AM29" s="79">
        <f t="shared" si="16"/>
        <v>0</v>
      </c>
      <c r="AN29" s="79">
        <v>0</v>
      </c>
      <c r="AO29" s="71">
        <v>0</v>
      </c>
    </row>
    <row r="30" spans="1:41" ht="19.5" customHeight="1">
      <c r="A30" s="60" t="s">
        <v>38</v>
      </c>
      <c r="B30" s="60" t="s">
        <v>38</v>
      </c>
      <c r="C30" s="60" t="s">
        <v>38</v>
      </c>
      <c r="D30" s="60" t="s">
        <v>106</v>
      </c>
      <c r="E30" s="79">
        <f t="shared" si="3"/>
        <v>679.4</v>
      </c>
      <c r="F30" s="79">
        <f t="shared" si="4"/>
        <v>485.37</v>
      </c>
      <c r="G30" s="79">
        <f t="shared" si="5"/>
        <v>485.37</v>
      </c>
      <c r="H30" s="79">
        <v>485.37</v>
      </c>
      <c r="I30" s="71">
        <v>0</v>
      </c>
      <c r="J30" s="79">
        <f t="shared" si="6"/>
        <v>0</v>
      </c>
      <c r="K30" s="79">
        <v>0</v>
      </c>
      <c r="L30" s="71">
        <v>0</v>
      </c>
      <c r="M30" s="79">
        <f t="shared" si="7"/>
        <v>0</v>
      </c>
      <c r="N30" s="79">
        <v>0</v>
      </c>
      <c r="O30" s="71">
        <v>0</v>
      </c>
      <c r="P30" s="72">
        <f t="shared" si="8"/>
        <v>0</v>
      </c>
      <c r="Q30" s="79">
        <f t="shared" si="9"/>
        <v>0</v>
      </c>
      <c r="R30" s="79">
        <v>0</v>
      </c>
      <c r="S30" s="71">
        <v>0</v>
      </c>
      <c r="T30" s="79">
        <f t="shared" si="10"/>
        <v>0</v>
      </c>
      <c r="U30" s="79">
        <v>0</v>
      </c>
      <c r="V30" s="79">
        <v>0</v>
      </c>
      <c r="W30" s="79">
        <f t="shared" si="11"/>
        <v>0</v>
      </c>
      <c r="X30" s="79">
        <v>0</v>
      </c>
      <c r="Y30" s="71">
        <v>0</v>
      </c>
      <c r="Z30" s="72">
        <f t="shared" si="20"/>
        <v>194.03</v>
      </c>
      <c r="AA30" s="79">
        <f t="shared" si="12"/>
        <v>194.03</v>
      </c>
      <c r="AB30" s="79">
        <v>0</v>
      </c>
      <c r="AC30" s="71">
        <v>194.03</v>
      </c>
      <c r="AD30" s="79">
        <f t="shared" si="13"/>
        <v>0</v>
      </c>
      <c r="AE30" s="79">
        <v>0</v>
      </c>
      <c r="AF30" s="71">
        <v>0</v>
      </c>
      <c r="AG30" s="79">
        <f t="shared" si="14"/>
        <v>0</v>
      </c>
      <c r="AH30" s="79">
        <v>0</v>
      </c>
      <c r="AI30" s="71">
        <v>0</v>
      </c>
      <c r="AJ30" s="79">
        <f t="shared" si="15"/>
        <v>0</v>
      </c>
      <c r="AK30" s="79">
        <v>0</v>
      </c>
      <c r="AL30" s="71">
        <v>0</v>
      </c>
      <c r="AM30" s="79">
        <f t="shared" si="16"/>
        <v>0</v>
      </c>
      <c r="AN30" s="79">
        <v>0</v>
      </c>
      <c r="AO30" s="71">
        <v>0</v>
      </c>
    </row>
    <row r="31" spans="1:41" ht="19.5" customHeight="1">
      <c r="A31" s="60" t="s">
        <v>38</v>
      </c>
      <c r="B31" s="60" t="s">
        <v>38</v>
      </c>
      <c r="C31" s="60" t="s">
        <v>38</v>
      </c>
      <c r="D31" s="60" t="s">
        <v>107</v>
      </c>
      <c r="E31" s="79">
        <f t="shared" si="3"/>
        <v>679.4</v>
      </c>
      <c r="F31" s="79">
        <f t="shared" si="4"/>
        <v>485.37</v>
      </c>
      <c r="G31" s="79">
        <f t="shared" si="5"/>
        <v>485.37</v>
      </c>
      <c r="H31" s="79">
        <v>485.37</v>
      </c>
      <c r="I31" s="71">
        <v>0</v>
      </c>
      <c r="J31" s="79">
        <f t="shared" si="6"/>
        <v>0</v>
      </c>
      <c r="K31" s="79">
        <v>0</v>
      </c>
      <c r="L31" s="71">
        <v>0</v>
      </c>
      <c r="M31" s="79">
        <f t="shared" si="7"/>
        <v>0</v>
      </c>
      <c r="N31" s="79">
        <v>0</v>
      </c>
      <c r="O31" s="71">
        <v>0</v>
      </c>
      <c r="P31" s="72">
        <f t="shared" si="8"/>
        <v>0</v>
      </c>
      <c r="Q31" s="79">
        <f t="shared" si="9"/>
        <v>0</v>
      </c>
      <c r="R31" s="79">
        <v>0</v>
      </c>
      <c r="S31" s="71">
        <v>0</v>
      </c>
      <c r="T31" s="79">
        <f t="shared" si="10"/>
        <v>0</v>
      </c>
      <c r="U31" s="79">
        <v>0</v>
      </c>
      <c r="V31" s="79">
        <v>0</v>
      </c>
      <c r="W31" s="79">
        <f t="shared" si="11"/>
        <v>0</v>
      </c>
      <c r="X31" s="79">
        <v>0</v>
      </c>
      <c r="Y31" s="71">
        <v>0</v>
      </c>
      <c r="Z31" s="72">
        <f t="shared" si="20"/>
        <v>194.03</v>
      </c>
      <c r="AA31" s="79">
        <f t="shared" si="12"/>
        <v>194.03</v>
      </c>
      <c r="AB31" s="79">
        <v>0</v>
      </c>
      <c r="AC31" s="71">
        <v>194.03</v>
      </c>
      <c r="AD31" s="79">
        <f t="shared" si="13"/>
        <v>0</v>
      </c>
      <c r="AE31" s="79">
        <v>0</v>
      </c>
      <c r="AF31" s="71">
        <v>0</v>
      </c>
      <c r="AG31" s="79">
        <f t="shared" si="14"/>
        <v>0</v>
      </c>
      <c r="AH31" s="79">
        <v>0</v>
      </c>
      <c r="AI31" s="71">
        <v>0</v>
      </c>
      <c r="AJ31" s="79">
        <f t="shared" si="15"/>
        <v>0</v>
      </c>
      <c r="AK31" s="79">
        <v>0</v>
      </c>
      <c r="AL31" s="71">
        <v>0</v>
      </c>
      <c r="AM31" s="79">
        <f t="shared" si="16"/>
        <v>0</v>
      </c>
      <c r="AN31" s="79">
        <v>0</v>
      </c>
      <c r="AO31" s="71">
        <v>0</v>
      </c>
    </row>
    <row r="32" spans="1:41" ht="19.5" customHeight="1">
      <c r="A32" s="60" t="s">
        <v>38</v>
      </c>
      <c r="B32" s="60" t="s">
        <v>38</v>
      </c>
      <c r="C32" s="60" t="s">
        <v>38</v>
      </c>
      <c r="D32" s="60" t="s">
        <v>226</v>
      </c>
      <c r="E32" s="79">
        <f t="shared" si="3"/>
        <v>679.35</v>
      </c>
      <c r="F32" s="79">
        <f t="shared" si="4"/>
        <v>485.32</v>
      </c>
      <c r="G32" s="79">
        <f t="shared" si="5"/>
        <v>485.32</v>
      </c>
      <c r="H32" s="79">
        <v>485.32</v>
      </c>
      <c r="I32" s="71">
        <v>0</v>
      </c>
      <c r="J32" s="79">
        <f t="shared" si="6"/>
        <v>0</v>
      </c>
      <c r="K32" s="79">
        <v>0</v>
      </c>
      <c r="L32" s="71">
        <v>0</v>
      </c>
      <c r="M32" s="79">
        <f t="shared" si="7"/>
        <v>0</v>
      </c>
      <c r="N32" s="79">
        <v>0</v>
      </c>
      <c r="O32" s="71">
        <v>0</v>
      </c>
      <c r="P32" s="72">
        <f t="shared" si="8"/>
        <v>0</v>
      </c>
      <c r="Q32" s="79">
        <f t="shared" si="9"/>
        <v>0</v>
      </c>
      <c r="R32" s="79">
        <v>0</v>
      </c>
      <c r="S32" s="71">
        <v>0</v>
      </c>
      <c r="T32" s="79">
        <f t="shared" si="10"/>
        <v>0</v>
      </c>
      <c r="U32" s="79">
        <v>0</v>
      </c>
      <c r="V32" s="79">
        <v>0</v>
      </c>
      <c r="W32" s="79">
        <f t="shared" si="11"/>
        <v>0</v>
      </c>
      <c r="X32" s="79">
        <v>0</v>
      </c>
      <c r="Y32" s="71">
        <v>0</v>
      </c>
      <c r="Z32" s="72">
        <f t="shared" si="20"/>
        <v>194.03</v>
      </c>
      <c r="AA32" s="79">
        <f t="shared" si="12"/>
        <v>194.03</v>
      </c>
      <c r="AB32" s="79">
        <v>0</v>
      </c>
      <c r="AC32" s="71">
        <v>194.03</v>
      </c>
      <c r="AD32" s="79">
        <f t="shared" si="13"/>
        <v>0</v>
      </c>
      <c r="AE32" s="79">
        <v>0</v>
      </c>
      <c r="AF32" s="71">
        <v>0</v>
      </c>
      <c r="AG32" s="79">
        <f t="shared" si="14"/>
        <v>0</v>
      </c>
      <c r="AH32" s="79">
        <v>0</v>
      </c>
      <c r="AI32" s="71">
        <v>0</v>
      </c>
      <c r="AJ32" s="79">
        <f t="shared" si="15"/>
        <v>0</v>
      </c>
      <c r="AK32" s="79">
        <v>0</v>
      </c>
      <c r="AL32" s="71">
        <v>0</v>
      </c>
      <c r="AM32" s="79">
        <f t="shared" si="16"/>
        <v>0</v>
      </c>
      <c r="AN32" s="79">
        <v>0</v>
      </c>
      <c r="AO32" s="71">
        <v>0</v>
      </c>
    </row>
    <row r="33" spans="1:41" ht="19.5" customHeight="1">
      <c r="A33" s="60" t="s">
        <v>227</v>
      </c>
      <c r="B33" s="60" t="s">
        <v>94</v>
      </c>
      <c r="C33" s="60" t="s">
        <v>108</v>
      </c>
      <c r="D33" s="60" t="s">
        <v>228</v>
      </c>
      <c r="E33" s="79">
        <f t="shared" si="3"/>
        <v>339.97</v>
      </c>
      <c r="F33" s="79">
        <f t="shared" si="4"/>
        <v>339.97</v>
      </c>
      <c r="G33" s="79">
        <f t="shared" si="5"/>
        <v>339.97</v>
      </c>
      <c r="H33" s="79">
        <v>339.97</v>
      </c>
      <c r="I33" s="71">
        <v>0</v>
      </c>
      <c r="J33" s="79">
        <f t="shared" si="6"/>
        <v>0</v>
      </c>
      <c r="K33" s="79">
        <v>0</v>
      </c>
      <c r="L33" s="71">
        <v>0</v>
      </c>
      <c r="M33" s="79">
        <f t="shared" si="7"/>
        <v>0</v>
      </c>
      <c r="N33" s="79">
        <v>0</v>
      </c>
      <c r="O33" s="71">
        <v>0</v>
      </c>
      <c r="P33" s="72">
        <f t="shared" si="8"/>
        <v>0</v>
      </c>
      <c r="Q33" s="79">
        <f t="shared" si="9"/>
        <v>0</v>
      </c>
      <c r="R33" s="79">
        <v>0</v>
      </c>
      <c r="S33" s="71">
        <v>0</v>
      </c>
      <c r="T33" s="79">
        <f t="shared" si="10"/>
        <v>0</v>
      </c>
      <c r="U33" s="79">
        <v>0</v>
      </c>
      <c r="V33" s="79">
        <v>0</v>
      </c>
      <c r="W33" s="79">
        <f t="shared" si="11"/>
        <v>0</v>
      </c>
      <c r="X33" s="79">
        <v>0</v>
      </c>
      <c r="Y33" s="71">
        <v>0</v>
      </c>
      <c r="Z33" s="72">
        <f t="shared" si="20"/>
        <v>0</v>
      </c>
      <c r="AA33" s="79">
        <f t="shared" si="12"/>
        <v>0</v>
      </c>
      <c r="AB33" s="79">
        <v>0</v>
      </c>
      <c r="AC33" s="71">
        <v>0</v>
      </c>
      <c r="AD33" s="79">
        <f t="shared" si="13"/>
        <v>0</v>
      </c>
      <c r="AE33" s="79">
        <v>0</v>
      </c>
      <c r="AF33" s="71">
        <v>0</v>
      </c>
      <c r="AG33" s="79">
        <f t="shared" si="14"/>
        <v>0</v>
      </c>
      <c r="AH33" s="79">
        <v>0</v>
      </c>
      <c r="AI33" s="71">
        <v>0</v>
      </c>
      <c r="AJ33" s="79">
        <f t="shared" si="15"/>
        <v>0</v>
      </c>
      <c r="AK33" s="79">
        <v>0</v>
      </c>
      <c r="AL33" s="71">
        <v>0</v>
      </c>
      <c r="AM33" s="79">
        <f t="shared" si="16"/>
        <v>0</v>
      </c>
      <c r="AN33" s="79">
        <v>0</v>
      </c>
      <c r="AO33" s="71">
        <v>0</v>
      </c>
    </row>
    <row r="34" spans="1:41" ht="19.5" customHeight="1">
      <c r="A34" s="60" t="s">
        <v>227</v>
      </c>
      <c r="B34" s="60" t="s">
        <v>96</v>
      </c>
      <c r="C34" s="60" t="s">
        <v>108</v>
      </c>
      <c r="D34" s="60" t="s">
        <v>229</v>
      </c>
      <c r="E34" s="79">
        <f t="shared" si="3"/>
        <v>339.38</v>
      </c>
      <c r="F34" s="79">
        <f t="shared" si="4"/>
        <v>145.35</v>
      </c>
      <c r="G34" s="79">
        <f t="shared" si="5"/>
        <v>145.35</v>
      </c>
      <c r="H34" s="79">
        <v>145.35</v>
      </c>
      <c r="I34" s="71">
        <v>0</v>
      </c>
      <c r="J34" s="79">
        <f t="shared" si="6"/>
        <v>0</v>
      </c>
      <c r="K34" s="79">
        <v>0</v>
      </c>
      <c r="L34" s="71">
        <v>0</v>
      </c>
      <c r="M34" s="79">
        <f t="shared" si="7"/>
        <v>0</v>
      </c>
      <c r="N34" s="79">
        <v>0</v>
      </c>
      <c r="O34" s="71">
        <v>0</v>
      </c>
      <c r="P34" s="72">
        <f t="shared" si="8"/>
        <v>0</v>
      </c>
      <c r="Q34" s="79">
        <f t="shared" si="9"/>
        <v>0</v>
      </c>
      <c r="R34" s="79">
        <v>0</v>
      </c>
      <c r="S34" s="71">
        <v>0</v>
      </c>
      <c r="T34" s="79">
        <f t="shared" si="10"/>
        <v>0</v>
      </c>
      <c r="U34" s="79">
        <v>0</v>
      </c>
      <c r="V34" s="79">
        <v>0</v>
      </c>
      <c r="W34" s="79">
        <f t="shared" si="11"/>
        <v>0</v>
      </c>
      <c r="X34" s="79">
        <v>0</v>
      </c>
      <c r="Y34" s="71">
        <v>0</v>
      </c>
      <c r="Z34" s="72">
        <f t="shared" si="20"/>
        <v>194.03</v>
      </c>
      <c r="AA34" s="79">
        <f t="shared" si="12"/>
        <v>194.03</v>
      </c>
      <c r="AB34" s="79">
        <v>0</v>
      </c>
      <c r="AC34" s="71">
        <v>194.03</v>
      </c>
      <c r="AD34" s="79">
        <f t="shared" si="13"/>
        <v>0</v>
      </c>
      <c r="AE34" s="79">
        <v>0</v>
      </c>
      <c r="AF34" s="71">
        <v>0</v>
      </c>
      <c r="AG34" s="79">
        <f t="shared" si="14"/>
        <v>0</v>
      </c>
      <c r="AH34" s="79">
        <v>0</v>
      </c>
      <c r="AI34" s="71">
        <v>0</v>
      </c>
      <c r="AJ34" s="79">
        <f t="shared" si="15"/>
        <v>0</v>
      </c>
      <c r="AK34" s="79">
        <v>0</v>
      </c>
      <c r="AL34" s="71">
        <v>0</v>
      </c>
      <c r="AM34" s="79">
        <f t="shared" si="16"/>
        <v>0</v>
      </c>
      <c r="AN34" s="79">
        <v>0</v>
      </c>
      <c r="AO34" s="71">
        <v>0</v>
      </c>
    </row>
    <row r="35" spans="1:41" ht="19.5" customHeight="1">
      <c r="A35" s="60" t="s">
        <v>38</v>
      </c>
      <c r="B35" s="60" t="s">
        <v>38</v>
      </c>
      <c r="C35" s="60" t="s">
        <v>38</v>
      </c>
      <c r="D35" s="60" t="s">
        <v>220</v>
      </c>
      <c r="E35" s="79">
        <f t="shared" si="3"/>
        <v>0.05</v>
      </c>
      <c r="F35" s="79">
        <f t="shared" si="4"/>
        <v>0.05</v>
      </c>
      <c r="G35" s="79">
        <f t="shared" si="5"/>
        <v>0.05</v>
      </c>
      <c r="H35" s="79">
        <v>0.05</v>
      </c>
      <c r="I35" s="71">
        <v>0</v>
      </c>
      <c r="J35" s="79">
        <f t="shared" si="6"/>
        <v>0</v>
      </c>
      <c r="K35" s="79">
        <v>0</v>
      </c>
      <c r="L35" s="71">
        <v>0</v>
      </c>
      <c r="M35" s="79">
        <f t="shared" si="7"/>
        <v>0</v>
      </c>
      <c r="N35" s="79">
        <v>0</v>
      </c>
      <c r="O35" s="71">
        <v>0</v>
      </c>
      <c r="P35" s="72">
        <f t="shared" si="8"/>
        <v>0</v>
      </c>
      <c r="Q35" s="79">
        <f t="shared" si="9"/>
        <v>0</v>
      </c>
      <c r="R35" s="79">
        <v>0</v>
      </c>
      <c r="S35" s="71">
        <v>0</v>
      </c>
      <c r="T35" s="79">
        <f t="shared" si="10"/>
        <v>0</v>
      </c>
      <c r="U35" s="79">
        <v>0</v>
      </c>
      <c r="V35" s="79">
        <v>0</v>
      </c>
      <c r="W35" s="79">
        <f t="shared" si="11"/>
        <v>0</v>
      </c>
      <c r="X35" s="79">
        <v>0</v>
      </c>
      <c r="Y35" s="71">
        <v>0</v>
      </c>
      <c r="Z35" s="72">
        <f t="shared" si="20"/>
        <v>0</v>
      </c>
      <c r="AA35" s="79">
        <f t="shared" si="12"/>
        <v>0</v>
      </c>
      <c r="AB35" s="79">
        <v>0</v>
      </c>
      <c r="AC35" s="71">
        <v>0</v>
      </c>
      <c r="AD35" s="79">
        <f t="shared" si="13"/>
        <v>0</v>
      </c>
      <c r="AE35" s="79">
        <v>0</v>
      </c>
      <c r="AF35" s="71">
        <v>0</v>
      </c>
      <c r="AG35" s="79">
        <f t="shared" si="14"/>
        <v>0</v>
      </c>
      <c r="AH35" s="79">
        <v>0</v>
      </c>
      <c r="AI35" s="71">
        <v>0</v>
      </c>
      <c r="AJ35" s="79">
        <f t="shared" si="15"/>
        <v>0</v>
      </c>
      <c r="AK35" s="79">
        <v>0</v>
      </c>
      <c r="AL35" s="71">
        <v>0</v>
      </c>
      <c r="AM35" s="79">
        <f t="shared" si="16"/>
        <v>0</v>
      </c>
      <c r="AN35" s="79">
        <v>0</v>
      </c>
      <c r="AO35" s="71">
        <v>0</v>
      </c>
    </row>
    <row r="36" spans="1:41" ht="19.5" customHeight="1">
      <c r="A36" s="60" t="s">
        <v>221</v>
      </c>
      <c r="B36" s="60" t="s">
        <v>94</v>
      </c>
      <c r="C36" s="60" t="s">
        <v>108</v>
      </c>
      <c r="D36" s="60" t="s">
        <v>230</v>
      </c>
      <c r="E36" s="79">
        <f t="shared" si="3"/>
        <v>0.05</v>
      </c>
      <c r="F36" s="79">
        <f t="shared" si="4"/>
        <v>0.05</v>
      </c>
      <c r="G36" s="79">
        <f t="shared" si="5"/>
        <v>0.05</v>
      </c>
      <c r="H36" s="79">
        <v>0.05</v>
      </c>
      <c r="I36" s="71">
        <v>0</v>
      </c>
      <c r="J36" s="79">
        <f t="shared" si="6"/>
        <v>0</v>
      </c>
      <c r="K36" s="79">
        <v>0</v>
      </c>
      <c r="L36" s="71">
        <v>0</v>
      </c>
      <c r="M36" s="79">
        <f t="shared" si="7"/>
        <v>0</v>
      </c>
      <c r="N36" s="79">
        <v>0</v>
      </c>
      <c r="O36" s="71">
        <v>0</v>
      </c>
      <c r="P36" s="72">
        <f t="shared" si="8"/>
        <v>0</v>
      </c>
      <c r="Q36" s="79">
        <f t="shared" si="9"/>
        <v>0</v>
      </c>
      <c r="R36" s="79">
        <v>0</v>
      </c>
      <c r="S36" s="71">
        <v>0</v>
      </c>
      <c r="T36" s="79">
        <f t="shared" si="10"/>
        <v>0</v>
      </c>
      <c r="U36" s="79">
        <v>0</v>
      </c>
      <c r="V36" s="79">
        <v>0</v>
      </c>
      <c r="W36" s="79">
        <f t="shared" si="11"/>
        <v>0</v>
      </c>
      <c r="X36" s="79">
        <v>0</v>
      </c>
      <c r="Y36" s="71">
        <v>0</v>
      </c>
      <c r="Z36" s="72">
        <f t="shared" si="20"/>
        <v>0</v>
      </c>
      <c r="AA36" s="79">
        <f t="shared" si="12"/>
        <v>0</v>
      </c>
      <c r="AB36" s="79">
        <v>0</v>
      </c>
      <c r="AC36" s="71">
        <v>0</v>
      </c>
      <c r="AD36" s="79">
        <f t="shared" si="13"/>
        <v>0</v>
      </c>
      <c r="AE36" s="79">
        <v>0</v>
      </c>
      <c r="AF36" s="71">
        <v>0</v>
      </c>
      <c r="AG36" s="79">
        <f t="shared" si="14"/>
        <v>0</v>
      </c>
      <c r="AH36" s="79">
        <v>0</v>
      </c>
      <c r="AI36" s="71">
        <v>0</v>
      </c>
      <c r="AJ36" s="79">
        <f t="shared" si="15"/>
        <v>0</v>
      </c>
      <c r="AK36" s="79">
        <v>0</v>
      </c>
      <c r="AL36" s="71">
        <v>0</v>
      </c>
      <c r="AM36" s="79">
        <f t="shared" si="16"/>
        <v>0</v>
      </c>
      <c r="AN36" s="79">
        <v>0</v>
      </c>
      <c r="AO36" s="71">
        <v>0</v>
      </c>
    </row>
    <row r="37" spans="1:41" ht="19.5" customHeight="1">
      <c r="A37" s="60" t="s">
        <v>38</v>
      </c>
      <c r="B37" s="60" t="s">
        <v>38</v>
      </c>
      <c r="C37" s="60" t="s">
        <v>38</v>
      </c>
      <c r="D37" s="60" t="s">
        <v>117</v>
      </c>
      <c r="E37" s="79">
        <f t="shared" si="3"/>
        <v>10256.880000000001</v>
      </c>
      <c r="F37" s="79">
        <f t="shared" si="4"/>
        <v>8391.78</v>
      </c>
      <c r="G37" s="79">
        <f t="shared" si="5"/>
        <v>8391.78</v>
      </c>
      <c r="H37" s="79">
        <v>5212.1</v>
      </c>
      <c r="I37" s="71">
        <v>3179.68</v>
      </c>
      <c r="J37" s="79">
        <f t="shared" si="6"/>
        <v>0</v>
      </c>
      <c r="K37" s="79">
        <v>0</v>
      </c>
      <c r="L37" s="71">
        <v>0</v>
      </c>
      <c r="M37" s="79">
        <f t="shared" si="7"/>
        <v>0</v>
      </c>
      <c r="N37" s="79">
        <v>0</v>
      </c>
      <c r="O37" s="71">
        <v>0</v>
      </c>
      <c r="P37" s="72">
        <f t="shared" si="8"/>
        <v>61</v>
      </c>
      <c r="Q37" s="79">
        <f t="shared" si="9"/>
        <v>61</v>
      </c>
      <c r="R37" s="79">
        <v>0</v>
      </c>
      <c r="S37" s="71">
        <v>61</v>
      </c>
      <c r="T37" s="79">
        <f t="shared" si="10"/>
        <v>0</v>
      </c>
      <c r="U37" s="79">
        <v>0</v>
      </c>
      <c r="V37" s="79">
        <v>0</v>
      </c>
      <c r="W37" s="79">
        <f t="shared" si="11"/>
        <v>0</v>
      </c>
      <c r="X37" s="79">
        <v>0</v>
      </c>
      <c r="Y37" s="71">
        <v>0</v>
      </c>
      <c r="Z37" s="72">
        <f t="shared" si="20"/>
        <v>1804.1</v>
      </c>
      <c r="AA37" s="79">
        <f t="shared" si="12"/>
        <v>338.13</v>
      </c>
      <c r="AB37" s="79">
        <v>0</v>
      </c>
      <c r="AC37" s="71">
        <v>338.13</v>
      </c>
      <c r="AD37" s="79">
        <f t="shared" si="13"/>
        <v>1163.24</v>
      </c>
      <c r="AE37" s="79">
        <v>0</v>
      </c>
      <c r="AF37" s="71">
        <v>1163.24</v>
      </c>
      <c r="AG37" s="79">
        <f t="shared" si="14"/>
        <v>0</v>
      </c>
      <c r="AH37" s="79">
        <v>0</v>
      </c>
      <c r="AI37" s="71">
        <v>0</v>
      </c>
      <c r="AJ37" s="79">
        <f t="shared" si="15"/>
        <v>302.73</v>
      </c>
      <c r="AK37" s="79">
        <v>0</v>
      </c>
      <c r="AL37" s="71">
        <v>302.73</v>
      </c>
      <c r="AM37" s="79">
        <f t="shared" si="16"/>
        <v>0</v>
      </c>
      <c r="AN37" s="79">
        <v>0</v>
      </c>
      <c r="AO37" s="71">
        <v>0</v>
      </c>
    </row>
    <row r="38" spans="1:41" ht="19.5" customHeight="1">
      <c r="A38" s="60" t="s">
        <v>38</v>
      </c>
      <c r="B38" s="60" t="s">
        <v>38</v>
      </c>
      <c r="C38" s="60" t="s">
        <v>38</v>
      </c>
      <c r="D38" s="60" t="s">
        <v>118</v>
      </c>
      <c r="E38" s="79">
        <f t="shared" si="3"/>
        <v>5058.820000000001</v>
      </c>
      <c r="F38" s="79">
        <f t="shared" si="4"/>
        <v>4309.72</v>
      </c>
      <c r="G38" s="79">
        <f t="shared" si="5"/>
        <v>4309.72</v>
      </c>
      <c r="H38" s="79">
        <v>2548.86</v>
      </c>
      <c r="I38" s="71">
        <v>1760.86</v>
      </c>
      <c r="J38" s="79">
        <f t="shared" si="6"/>
        <v>0</v>
      </c>
      <c r="K38" s="79">
        <v>0</v>
      </c>
      <c r="L38" s="71">
        <v>0</v>
      </c>
      <c r="M38" s="79">
        <f t="shared" si="7"/>
        <v>0</v>
      </c>
      <c r="N38" s="79">
        <v>0</v>
      </c>
      <c r="O38" s="71">
        <v>0</v>
      </c>
      <c r="P38" s="72">
        <f t="shared" si="8"/>
        <v>23</v>
      </c>
      <c r="Q38" s="79">
        <f t="shared" si="9"/>
        <v>23</v>
      </c>
      <c r="R38" s="79">
        <v>0</v>
      </c>
      <c r="S38" s="71">
        <v>23</v>
      </c>
      <c r="T38" s="79">
        <f t="shared" si="10"/>
        <v>0</v>
      </c>
      <c r="U38" s="79">
        <v>0</v>
      </c>
      <c r="V38" s="79">
        <v>0</v>
      </c>
      <c r="W38" s="79">
        <f t="shared" si="11"/>
        <v>0</v>
      </c>
      <c r="X38" s="79">
        <v>0</v>
      </c>
      <c r="Y38" s="71">
        <v>0</v>
      </c>
      <c r="Z38" s="72">
        <f t="shared" si="20"/>
        <v>726.1</v>
      </c>
      <c r="AA38" s="79">
        <f t="shared" si="12"/>
        <v>268.13</v>
      </c>
      <c r="AB38" s="79">
        <v>0</v>
      </c>
      <c r="AC38" s="71">
        <v>268.13</v>
      </c>
      <c r="AD38" s="79">
        <f t="shared" si="13"/>
        <v>457.97</v>
      </c>
      <c r="AE38" s="79">
        <v>0</v>
      </c>
      <c r="AF38" s="71">
        <v>457.97</v>
      </c>
      <c r="AG38" s="79">
        <f t="shared" si="14"/>
        <v>0</v>
      </c>
      <c r="AH38" s="79">
        <v>0</v>
      </c>
      <c r="AI38" s="71">
        <v>0</v>
      </c>
      <c r="AJ38" s="79">
        <f t="shared" si="15"/>
        <v>0</v>
      </c>
      <c r="AK38" s="79">
        <v>0</v>
      </c>
      <c r="AL38" s="71">
        <v>0</v>
      </c>
      <c r="AM38" s="79">
        <f t="shared" si="16"/>
        <v>0</v>
      </c>
      <c r="AN38" s="79">
        <v>0</v>
      </c>
      <c r="AO38" s="71">
        <v>0</v>
      </c>
    </row>
    <row r="39" spans="1:41" ht="19.5" customHeight="1">
      <c r="A39" s="60" t="s">
        <v>38</v>
      </c>
      <c r="B39" s="60" t="s">
        <v>38</v>
      </c>
      <c r="C39" s="60" t="s">
        <v>38</v>
      </c>
      <c r="D39" s="60" t="s">
        <v>226</v>
      </c>
      <c r="E39" s="79">
        <f aca="true" t="shared" si="21" ref="E39:E70">SUM(F39,P39,Z39)</f>
        <v>2934.23</v>
      </c>
      <c r="F39" s="79">
        <f aca="true" t="shared" si="22" ref="F39:F70">SUM(G39,J39,M39)</f>
        <v>2643.1</v>
      </c>
      <c r="G39" s="79">
        <f aca="true" t="shared" si="23" ref="G39:G70">SUM(H39:I39)</f>
        <v>2643.1</v>
      </c>
      <c r="H39" s="79">
        <v>2510.1</v>
      </c>
      <c r="I39" s="71">
        <v>133</v>
      </c>
      <c r="J39" s="79">
        <f aca="true" t="shared" si="24" ref="J39:J70">SUM(K39:L39)</f>
        <v>0</v>
      </c>
      <c r="K39" s="79">
        <v>0</v>
      </c>
      <c r="L39" s="71">
        <v>0</v>
      </c>
      <c r="M39" s="79">
        <f aca="true" t="shared" si="25" ref="M39:M70">SUM(N39:O39)</f>
        <v>0</v>
      </c>
      <c r="N39" s="79">
        <v>0</v>
      </c>
      <c r="O39" s="71">
        <v>0</v>
      </c>
      <c r="P39" s="72">
        <f aca="true" t="shared" si="26" ref="P39:P70">SUM(Q39,T39,W39)</f>
        <v>23</v>
      </c>
      <c r="Q39" s="79">
        <f aca="true" t="shared" si="27" ref="Q39:Q70">SUM(R39:S39)</f>
        <v>23</v>
      </c>
      <c r="R39" s="79">
        <v>0</v>
      </c>
      <c r="S39" s="71">
        <v>23</v>
      </c>
      <c r="T39" s="79">
        <f aca="true" t="shared" si="28" ref="T39:T70">SUM(U39:V39)</f>
        <v>0</v>
      </c>
      <c r="U39" s="79">
        <v>0</v>
      </c>
      <c r="V39" s="79">
        <v>0</v>
      </c>
      <c r="W39" s="79">
        <f aca="true" t="shared" si="29" ref="W39:W70">SUM(X39:Y39)</f>
        <v>0</v>
      </c>
      <c r="X39" s="79">
        <v>0</v>
      </c>
      <c r="Y39" s="71">
        <v>0</v>
      </c>
      <c r="Z39" s="72">
        <f aca="true" t="shared" si="30" ref="Z39:Z70">SUM(AA39,AD39,AG39,AJ39,AM39)</f>
        <v>268.13</v>
      </c>
      <c r="AA39" s="79">
        <f aca="true" t="shared" si="31" ref="AA39:AA70">SUM(AB39:AC39)</f>
        <v>268.13</v>
      </c>
      <c r="AB39" s="79">
        <v>0</v>
      </c>
      <c r="AC39" s="71">
        <v>268.13</v>
      </c>
      <c r="AD39" s="79">
        <f aca="true" t="shared" si="32" ref="AD39:AD70">SUM(AE39:AF39)</f>
        <v>0</v>
      </c>
      <c r="AE39" s="79">
        <v>0</v>
      </c>
      <c r="AF39" s="71">
        <v>0</v>
      </c>
      <c r="AG39" s="79">
        <f aca="true" t="shared" si="33" ref="AG39:AG70">SUM(AH39:AI39)</f>
        <v>0</v>
      </c>
      <c r="AH39" s="79">
        <v>0</v>
      </c>
      <c r="AI39" s="71">
        <v>0</v>
      </c>
      <c r="AJ39" s="79">
        <f aca="true" t="shared" si="34" ref="AJ39:AJ70">SUM(AK39:AL39)</f>
        <v>0</v>
      </c>
      <c r="AK39" s="79">
        <v>0</v>
      </c>
      <c r="AL39" s="71">
        <v>0</v>
      </c>
      <c r="AM39" s="79">
        <f aca="true" t="shared" si="35" ref="AM39:AM70">SUM(AN39:AO39)</f>
        <v>0</v>
      </c>
      <c r="AN39" s="79">
        <v>0</v>
      </c>
      <c r="AO39" s="71">
        <v>0</v>
      </c>
    </row>
    <row r="40" spans="1:41" ht="19.5" customHeight="1">
      <c r="A40" s="60" t="s">
        <v>227</v>
      </c>
      <c r="B40" s="60" t="s">
        <v>94</v>
      </c>
      <c r="C40" s="60" t="s">
        <v>119</v>
      </c>
      <c r="D40" s="60" t="s">
        <v>228</v>
      </c>
      <c r="E40" s="79">
        <f t="shared" si="21"/>
        <v>2290.5</v>
      </c>
      <c r="F40" s="79">
        <f t="shared" si="22"/>
        <v>2290.5</v>
      </c>
      <c r="G40" s="79">
        <f t="shared" si="23"/>
        <v>2290.5</v>
      </c>
      <c r="H40" s="79">
        <v>2290.5</v>
      </c>
      <c r="I40" s="71">
        <v>0</v>
      </c>
      <c r="J40" s="79">
        <f t="shared" si="24"/>
        <v>0</v>
      </c>
      <c r="K40" s="79">
        <v>0</v>
      </c>
      <c r="L40" s="71">
        <v>0</v>
      </c>
      <c r="M40" s="79">
        <f t="shared" si="25"/>
        <v>0</v>
      </c>
      <c r="N40" s="79">
        <v>0</v>
      </c>
      <c r="O40" s="71">
        <v>0</v>
      </c>
      <c r="P40" s="72">
        <f t="shared" si="26"/>
        <v>0</v>
      </c>
      <c r="Q40" s="79">
        <f t="shared" si="27"/>
        <v>0</v>
      </c>
      <c r="R40" s="79">
        <v>0</v>
      </c>
      <c r="S40" s="71">
        <v>0</v>
      </c>
      <c r="T40" s="79">
        <f t="shared" si="28"/>
        <v>0</v>
      </c>
      <c r="U40" s="79">
        <v>0</v>
      </c>
      <c r="V40" s="79">
        <v>0</v>
      </c>
      <c r="W40" s="79">
        <f t="shared" si="29"/>
        <v>0</v>
      </c>
      <c r="X40" s="79">
        <v>0</v>
      </c>
      <c r="Y40" s="71">
        <v>0</v>
      </c>
      <c r="Z40" s="72">
        <f t="shared" si="30"/>
        <v>0</v>
      </c>
      <c r="AA40" s="79">
        <f t="shared" si="31"/>
        <v>0</v>
      </c>
      <c r="AB40" s="79">
        <v>0</v>
      </c>
      <c r="AC40" s="71">
        <v>0</v>
      </c>
      <c r="AD40" s="79">
        <f t="shared" si="32"/>
        <v>0</v>
      </c>
      <c r="AE40" s="79">
        <v>0</v>
      </c>
      <c r="AF40" s="71">
        <v>0</v>
      </c>
      <c r="AG40" s="79">
        <f t="shared" si="33"/>
        <v>0</v>
      </c>
      <c r="AH40" s="79">
        <v>0</v>
      </c>
      <c r="AI40" s="71">
        <v>0</v>
      </c>
      <c r="AJ40" s="79">
        <f t="shared" si="34"/>
        <v>0</v>
      </c>
      <c r="AK40" s="79">
        <v>0</v>
      </c>
      <c r="AL40" s="71">
        <v>0</v>
      </c>
      <c r="AM40" s="79">
        <f t="shared" si="35"/>
        <v>0</v>
      </c>
      <c r="AN40" s="79">
        <v>0</v>
      </c>
      <c r="AO40" s="71">
        <v>0</v>
      </c>
    </row>
    <row r="41" spans="1:41" ht="19.5" customHeight="1">
      <c r="A41" s="60" t="s">
        <v>227</v>
      </c>
      <c r="B41" s="60" t="s">
        <v>96</v>
      </c>
      <c r="C41" s="60" t="s">
        <v>119</v>
      </c>
      <c r="D41" s="60" t="s">
        <v>229</v>
      </c>
      <c r="E41" s="79">
        <f t="shared" si="21"/>
        <v>643.73</v>
      </c>
      <c r="F41" s="79">
        <f t="shared" si="22"/>
        <v>352.6</v>
      </c>
      <c r="G41" s="79">
        <f t="shared" si="23"/>
        <v>352.6</v>
      </c>
      <c r="H41" s="79">
        <v>219.6</v>
      </c>
      <c r="I41" s="71">
        <v>133</v>
      </c>
      <c r="J41" s="79">
        <f t="shared" si="24"/>
        <v>0</v>
      </c>
      <c r="K41" s="79">
        <v>0</v>
      </c>
      <c r="L41" s="71">
        <v>0</v>
      </c>
      <c r="M41" s="79">
        <f t="shared" si="25"/>
        <v>0</v>
      </c>
      <c r="N41" s="79">
        <v>0</v>
      </c>
      <c r="O41" s="71">
        <v>0</v>
      </c>
      <c r="P41" s="72">
        <f t="shared" si="26"/>
        <v>23</v>
      </c>
      <c r="Q41" s="79">
        <f t="shared" si="27"/>
        <v>23</v>
      </c>
      <c r="R41" s="79">
        <v>0</v>
      </c>
      <c r="S41" s="71">
        <v>23</v>
      </c>
      <c r="T41" s="79">
        <f t="shared" si="28"/>
        <v>0</v>
      </c>
      <c r="U41" s="79">
        <v>0</v>
      </c>
      <c r="V41" s="79">
        <v>0</v>
      </c>
      <c r="W41" s="79">
        <f t="shared" si="29"/>
        <v>0</v>
      </c>
      <c r="X41" s="79">
        <v>0</v>
      </c>
      <c r="Y41" s="71">
        <v>0</v>
      </c>
      <c r="Z41" s="72">
        <f t="shared" si="30"/>
        <v>268.13</v>
      </c>
      <c r="AA41" s="79">
        <f t="shared" si="31"/>
        <v>268.13</v>
      </c>
      <c r="AB41" s="79">
        <v>0</v>
      </c>
      <c r="AC41" s="71">
        <v>268.13</v>
      </c>
      <c r="AD41" s="79">
        <f t="shared" si="32"/>
        <v>0</v>
      </c>
      <c r="AE41" s="79">
        <v>0</v>
      </c>
      <c r="AF41" s="71">
        <v>0</v>
      </c>
      <c r="AG41" s="79">
        <f t="shared" si="33"/>
        <v>0</v>
      </c>
      <c r="AH41" s="79">
        <v>0</v>
      </c>
      <c r="AI41" s="71">
        <v>0</v>
      </c>
      <c r="AJ41" s="79">
        <f t="shared" si="34"/>
        <v>0</v>
      </c>
      <c r="AK41" s="79">
        <v>0</v>
      </c>
      <c r="AL41" s="71">
        <v>0</v>
      </c>
      <c r="AM41" s="79">
        <f t="shared" si="35"/>
        <v>0</v>
      </c>
      <c r="AN41" s="79">
        <v>0</v>
      </c>
      <c r="AO41" s="71">
        <v>0</v>
      </c>
    </row>
    <row r="42" spans="1:41" ht="19.5" customHeight="1">
      <c r="A42" s="60" t="s">
        <v>38</v>
      </c>
      <c r="B42" s="60" t="s">
        <v>38</v>
      </c>
      <c r="C42" s="60" t="s">
        <v>38</v>
      </c>
      <c r="D42" s="60" t="s">
        <v>231</v>
      </c>
      <c r="E42" s="79">
        <f t="shared" si="21"/>
        <v>457.97</v>
      </c>
      <c r="F42" s="79">
        <f t="shared" si="22"/>
        <v>0</v>
      </c>
      <c r="G42" s="79">
        <f t="shared" si="23"/>
        <v>0</v>
      </c>
      <c r="H42" s="79">
        <v>0</v>
      </c>
      <c r="I42" s="71">
        <v>0</v>
      </c>
      <c r="J42" s="79">
        <f t="shared" si="24"/>
        <v>0</v>
      </c>
      <c r="K42" s="79">
        <v>0</v>
      </c>
      <c r="L42" s="71">
        <v>0</v>
      </c>
      <c r="M42" s="79">
        <f t="shared" si="25"/>
        <v>0</v>
      </c>
      <c r="N42" s="79">
        <v>0</v>
      </c>
      <c r="O42" s="71">
        <v>0</v>
      </c>
      <c r="P42" s="72">
        <f t="shared" si="26"/>
        <v>0</v>
      </c>
      <c r="Q42" s="79">
        <f t="shared" si="27"/>
        <v>0</v>
      </c>
      <c r="R42" s="79">
        <v>0</v>
      </c>
      <c r="S42" s="71">
        <v>0</v>
      </c>
      <c r="T42" s="79">
        <f t="shared" si="28"/>
        <v>0</v>
      </c>
      <c r="U42" s="79">
        <v>0</v>
      </c>
      <c r="V42" s="79">
        <v>0</v>
      </c>
      <c r="W42" s="79">
        <f t="shared" si="29"/>
        <v>0</v>
      </c>
      <c r="X42" s="79">
        <v>0</v>
      </c>
      <c r="Y42" s="71">
        <v>0</v>
      </c>
      <c r="Z42" s="72">
        <f t="shared" si="30"/>
        <v>457.97</v>
      </c>
      <c r="AA42" s="79">
        <f t="shared" si="31"/>
        <v>0</v>
      </c>
      <c r="AB42" s="79">
        <v>0</v>
      </c>
      <c r="AC42" s="71">
        <v>0</v>
      </c>
      <c r="AD42" s="79">
        <f t="shared" si="32"/>
        <v>457.97</v>
      </c>
      <c r="AE42" s="79">
        <v>0</v>
      </c>
      <c r="AF42" s="71">
        <v>457.97</v>
      </c>
      <c r="AG42" s="79">
        <f t="shared" si="33"/>
        <v>0</v>
      </c>
      <c r="AH42" s="79">
        <v>0</v>
      </c>
      <c r="AI42" s="71">
        <v>0</v>
      </c>
      <c r="AJ42" s="79">
        <f t="shared" si="34"/>
        <v>0</v>
      </c>
      <c r="AK42" s="79">
        <v>0</v>
      </c>
      <c r="AL42" s="71">
        <v>0</v>
      </c>
      <c r="AM42" s="79">
        <f t="shared" si="35"/>
        <v>0</v>
      </c>
      <c r="AN42" s="79">
        <v>0</v>
      </c>
      <c r="AO42" s="71">
        <v>0</v>
      </c>
    </row>
    <row r="43" spans="1:41" ht="19.5" customHeight="1">
      <c r="A43" s="60" t="s">
        <v>232</v>
      </c>
      <c r="B43" s="60" t="s">
        <v>94</v>
      </c>
      <c r="C43" s="60" t="s">
        <v>119</v>
      </c>
      <c r="D43" s="60" t="s">
        <v>233</v>
      </c>
      <c r="E43" s="79">
        <f t="shared" si="21"/>
        <v>457.97</v>
      </c>
      <c r="F43" s="79">
        <f t="shared" si="22"/>
        <v>0</v>
      </c>
      <c r="G43" s="79">
        <f t="shared" si="23"/>
        <v>0</v>
      </c>
      <c r="H43" s="79">
        <v>0</v>
      </c>
      <c r="I43" s="71">
        <v>0</v>
      </c>
      <c r="J43" s="79">
        <f t="shared" si="24"/>
        <v>0</v>
      </c>
      <c r="K43" s="79">
        <v>0</v>
      </c>
      <c r="L43" s="71">
        <v>0</v>
      </c>
      <c r="M43" s="79">
        <f t="shared" si="25"/>
        <v>0</v>
      </c>
      <c r="N43" s="79">
        <v>0</v>
      </c>
      <c r="O43" s="71">
        <v>0</v>
      </c>
      <c r="P43" s="72">
        <f t="shared" si="26"/>
        <v>0</v>
      </c>
      <c r="Q43" s="79">
        <f t="shared" si="27"/>
        <v>0</v>
      </c>
      <c r="R43" s="79">
        <v>0</v>
      </c>
      <c r="S43" s="71">
        <v>0</v>
      </c>
      <c r="T43" s="79">
        <f t="shared" si="28"/>
        <v>0</v>
      </c>
      <c r="U43" s="79">
        <v>0</v>
      </c>
      <c r="V43" s="79">
        <v>0</v>
      </c>
      <c r="W43" s="79">
        <f t="shared" si="29"/>
        <v>0</v>
      </c>
      <c r="X43" s="79">
        <v>0</v>
      </c>
      <c r="Y43" s="71">
        <v>0</v>
      </c>
      <c r="Z43" s="72">
        <f t="shared" si="30"/>
        <v>457.97</v>
      </c>
      <c r="AA43" s="79">
        <f t="shared" si="31"/>
        <v>0</v>
      </c>
      <c r="AB43" s="79">
        <v>0</v>
      </c>
      <c r="AC43" s="71">
        <v>0</v>
      </c>
      <c r="AD43" s="79">
        <f t="shared" si="32"/>
        <v>457.97</v>
      </c>
      <c r="AE43" s="79">
        <v>0</v>
      </c>
      <c r="AF43" s="71">
        <v>457.97</v>
      </c>
      <c r="AG43" s="79">
        <f t="shared" si="33"/>
        <v>0</v>
      </c>
      <c r="AH43" s="79">
        <v>0</v>
      </c>
      <c r="AI43" s="71">
        <v>0</v>
      </c>
      <c r="AJ43" s="79">
        <f t="shared" si="34"/>
        <v>0</v>
      </c>
      <c r="AK43" s="79">
        <v>0</v>
      </c>
      <c r="AL43" s="71">
        <v>0</v>
      </c>
      <c r="AM43" s="79">
        <f t="shared" si="35"/>
        <v>0</v>
      </c>
      <c r="AN43" s="79">
        <v>0</v>
      </c>
      <c r="AO43" s="71">
        <v>0</v>
      </c>
    </row>
    <row r="44" spans="1:41" ht="19.5" customHeight="1">
      <c r="A44" s="60" t="s">
        <v>38</v>
      </c>
      <c r="B44" s="60" t="s">
        <v>38</v>
      </c>
      <c r="C44" s="60" t="s">
        <v>38</v>
      </c>
      <c r="D44" s="60" t="s">
        <v>220</v>
      </c>
      <c r="E44" s="79">
        <f t="shared" si="21"/>
        <v>1666.62</v>
      </c>
      <c r="F44" s="79">
        <f t="shared" si="22"/>
        <v>1666.62</v>
      </c>
      <c r="G44" s="79">
        <f t="shared" si="23"/>
        <v>1666.62</v>
      </c>
      <c r="H44" s="79">
        <v>38.76</v>
      </c>
      <c r="I44" s="71">
        <v>1627.86</v>
      </c>
      <c r="J44" s="79">
        <f t="shared" si="24"/>
        <v>0</v>
      </c>
      <c r="K44" s="79">
        <v>0</v>
      </c>
      <c r="L44" s="71">
        <v>0</v>
      </c>
      <c r="M44" s="79">
        <f t="shared" si="25"/>
        <v>0</v>
      </c>
      <c r="N44" s="79">
        <v>0</v>
      </c>
      <c r="O44" s="71">
        <v>0</v>
      </c>
      <c r="P44" s="72">
        <f t="shared" si="26"/>
        <v>0</v>
      </c>
      <c r="Q44" s="79">
        <f t="shared" si="27"/>
        <v>0</v>
      </c>
      <c r="R44" s="79">
        <v>0</v>
      </c>
      <c r="S44" s="71">
        <v>0</v>
      </c>
      <c r="T44" s="79">
        <f t="shared" si="28"/>
        <v>0</v>
      </c>
      <c r="U44" s="79">
        <v>0</v>
      </c>
      <c r="V44" s="79">
        <v>0</v>
      </c>
      <c r="W44" s="79">
        <f t="shared" si="29"/>
        <v>0</v>
      </c>
      <c r="X44" s="79">
        <v>0</v>
      </c>
      <c r="Y44" s="71">
        <v>0</v>
      </c>
      <c r="Z44" s="72">
        <f t="shared" si="30"/>
        <v>0</v>
      </c>
      <c r="AA44" s="79">
        <f t="shared" si="31"/>
        <v>0</v>
      </c>
      <c r="AB44" s="79">
        <v>0</v>
      </c>
      <c r="AC44" s="71">
        <v>0</v>
      </c>
      <c r="AD44" s="79">
        <f t="shared" si="32"/>
        <v>0</v>
      </c>
      <c r="AE44" s="79">
        <v>0</v>
      </c>
      <c r="AF44" s="71">
        <v>0</v>
      </c>
      <c r="AG44" s="79">
        <f t="shared" si="33"/>
        <v>0</v>
      </c>
      <c r="AH44" s="79">
        <v>0</v>
      </c>
      <c r="AI44" s="71">
        <v>0</v>
      </c>
      <c r="AJ44" s="79">
        <f t="shared" si="34"/>
        <v>0</v>
      </c>
      <c r="AK44" s="79">
        <v>0</v>
      </c>
      <c r="AL44" s="71">
        <v>0</v>
      </c>
      <c r="AM44" s="79">
        <f t="shared" si="35"/>
        <v>0</v>
      </c>
      <c r="AN44" s="79">
        <v>0</v>
      </c>
      <c r="AO44" s="71">
        <v>0</v>
      </c>
    </row>
    <row r="45" spans="1:41" ht="19.5" customHeight="1">
      <c r="A45" s="60" t="s">
        <v>221</v>
      </c>
      <c r="B45" s="60" t="s">
        <v>94</v>
      </c>
      <c r="C45" s="60" t="s">
        <v>119</v>
      </c>
      <c r="D45" s="60" t="s">
        <v>230</v>
      </c>
      <c r="E45" s="79">
        <f t="shared" si="21"/>
        <v>1159.4599999999998</v>
      </c>
      <c r="F45" s="79">
        <f t="shared" si="22"/>
        <v>1159.4599999999998</v>
      </c>
      <c r="G45" s="79">
        <f t="shared" si="23"/>
        <v>1159.4599999999998</v>
      </c>
      <c r="H45" s="79">
        <v>10.6</v>
      </c>
      <c r="I45" s="71">
        <v>1148.86</v>
      </c>
      <c r="J45" s="79">
        <f t="shared" si="24"/>
        <v>0</v>
      </c>
      <c r="K45" s="79">
        <v>0</v>
      </c>
      <c r="L45" s="71">
        <v>0</v>
      </c>
      <c r="M45" s="79">
        <f t="shared" si="25"/>
        <v>0</v>
      </c>
      <c r="N45" s="79">
        <v>0</v>
      </c>
      <c r="O45" s="71">
        <v>0</v>
      </c>
      <c r="P45" s="72">
        <f t="shared" si="26"/>
        <v>0</v>
      </c>
      <c r="Q45" s="79">
        <f t="shared" si="27"/>
        <v>0</v>
      </c>
      <c r="R45" s="79">
        <v>0</v>
      </c>
      <c r="S45" s="71">
        <v>0</v>
      </c>
      <c r="T45" s="79">
        <f t="shared" si="28"/>
        <v>0</v>
      </c>
      <c r="U45" s="79">
        <v>0</v>
      </c>
      <c r="V45" s="79">
        <v>0</v>
      </c>
      <c r="W45" s="79">
        <f t="shared" si="29"/>
        <v>0</v>
      </c>
      <c r="X45" s="79">
        <v>0</v>
      </c>
      <c r="Y45" s="71">
        <v>0</v>
      </c>
      <c r="Z45" s="72">
        <f t="shared" si="30"/>
        <v>0</v>
      </c>
      <c r="AA45" s="79">
        <f t="shared" si="31"/>
        <v>0</v>
      </c>
      <c r="AB45" s="79">
        <v>0</v>
      </c>
      <c r="AC45" s="71">
        <v>0</v>
      </c>
      <c r="AD45" s="79">
        <f t="shared" si="32"/>
        <v>0</v>
      </c>
      <c r="AE45" s="79">
        <v>0</v>
      </c>
      <c r="AF45" s="71">
        <v>0</v>
      </c>
      <c r="AG45" s="79">
        <f t="shared" si="33"/>
        <v>0</v>
      </c>
      <c r="AH45" s="79">
        <v>0</v>
      </c>
      <c r="AI45" s="71">
        <v>0</v>
      </c>
      <c r="AJ45" s="79">
        <f t="shared" si="34"/>
        <v>0</v>
      </c>
      <c r="AK45" s="79">
        <v>0</v>
      </c>
      <c r="AL45" s="71">
        <v>0</v>
      </c>
      <c r="AM45" s="79">
        <f t="shared" si="35"/>
        <v>0</v>
      </c>
      <c r="AN45" s="79">
        <v>0</v>
      </c>
      <c r="AO45" s="71">
        <v>0</v>
      </c>
    </row>
    <row r="46" spans="1:41" ht="19.5" customHeight="1">
      <c r="A46" s="60" t="s">
        <v>221</v>
      </c>
      <c r="B46" s="60" t="s">
        <v>89</v>
      </c>
      <c r="C46" s="60" t="s">
        <v>119</v>
      </c>
      <c r="D46" s="60" t="s">
        <v>222</v>
      </c>
      <c r="E46" s="79">
        <f t="shared" si="21"/>
        <v>28.16</v>
      </c>
      <c r="F46" s="79">
        <f t="shared" si="22"/>
        <v>28.16</v>
      </c>
      <c r="G46" s="79">
        <f t="shared" si="23"/>
        <v>28.16</v>
      </c>
      <c r="H46" s="79">
        <v>28.16</v>
      </c>
      <c r="I46" s="71">
        <v>0</v>
      </c>
      <c r="J46" s="79">
        <f t="shared" si="24"/>
        <v>0</v>
      </c>
      <c r="K46" s="79">
        <v>0</v>
      </c>
      <c r="L46" s="71">
        <v>0</v>
      </c>
      <c r="M46" s="79">
        <f t="shared" si="25"/>
        <v>0</v>
      </c>
      <c r="N46" s="79">
        <v>0</v>
      </c>
      <c r="O46" s="71">
        <v>0</v>
      </c>
      <c r="P46" s="72">
        <f t="shared" si="26"/>
        <v>0</v>
      </c>
      <c r="Q46" s="79">
        <f t="shared" si="27"/>
        <v>0</v>
      </c>
      <c r="R46" s="79">
        <v>0</v>
      </c>
      <c r="S46" s="71">
        <v>0</v>
      </c>
      <c r="T46" s="79">
        <f t="shared" si="28"/>
        <v>0</v>
      </c>
      <c r="U46" s="79">
        <v>0</v>
      </c>
      <c r="V46" s="79">
        <v>0</v>
      </c>
      <c r="W46" s="79">
        <f t="shared" si="29"/>
        <v>0</v>
      </c>
      <c r="X46" s="79">
        <v>0</v>
      </c>
      <c r="Y46" s="71">
        <v>0</v>
      </c>
      <c r="Z46" s="72">
        <f t="shared" si="30"/>
        <v>0</v>
      </c>
      <c r="AA46" s="79">
        <f t="shared" si="31"/>
        <v>0</v>
      </c>
      <c r="AB46" s="79">
        <v>0</v>
      </c>
      <c r="AC46" s="71">
        <v>0</v>
      </c>
      <c r="AD46" s="79">
        <f t="shared" si="32"/>
        <v>0</v>
      </c>
      <c r="AE46" s="79">
        <v>0</v>
      </c>
      <c r="AF46" s="71">
        <v>0</v>
      </c>
      <c r="AG46" s="79">
        <f t="shared" si="33"/>
        <v>0</v>
      </c>
      <c r="AH46" s="79">
        <v>0</v>
      </c>
      <c r="AI46" s="71">
        <v>0</v>
      </c>
      <c r="AJ46" s="79">
        <f t="shared" si="34"/>
        <v>0</v>
      </c>
      <c r="AK46" s="79">
        <v>0</v>
      </c>
      <c r="AL46" s="71">
        <v>0</v>
      </c>
      <c r="AM46" s="79">
        <f t="shared" si="35"/>
        <v>0</v>
      </c>
      <c r="AN46" s="79">
        <v>0</v>
      </c>
      <c r="AO46" s="71">
        <v>0</v>
      </c>
    </row>
    <row r="47" spans="1:41" ht="19.5" customHeight="1">
      <c r="A47" s="60" t="s">
        <v>221</v>
      </c>
      <c r="B47" s="60" t="s">
        <v>113</v>
      </c>
      <c r="C47" s="60" t="s">
        <v>119</v>
      </c>
      <c r="D47" s="60" t="s">
        <v>234</v>
      </c>
      <c r="E47" s="79">
        <f t="shared" si="21"/>
        <v>479</v>
      </c>
      <c r="F47" s="79">
        <f t="shared" si="22"/>
        <v>479</v>
      </c>
      <c r="G47" s="79">
        <f t="shared" si="23"/>
        <v>479</v>
      </c>
      <c r="H47" s="79">
        <v>0</v>
      </c>
      <c r="I47" s="71">
        <v>479</v>
      </c>
      <c r="J47" s="79">
        <f t="shared" si="24"/>
        <v>0</v>
      </c>
      <c r="K47" s="79">
        <v>0</v>
      </c>
      <c r="L47" s="71">
        <v>0</v>
      </c>
      <c r="M47" s="79">
        <f t="shared" si="25"/>
        <v>0</v>
      </c>
      <c r="N47" s="79">
        <v>0</v>
      </c>
      <c r="O47" s="71">
        <v>0</v>
      </c>
      <c r="P47" s="72">
        <f t="shared" si="26"/>
        <v>0</v>
      </c>
      <c r="Q47" s="79">
        <f t="shared" si="27"/>
        <v>0</v>
      </c>
      <c r="R47" s="79">
        <v>0</v>
      </c>
      <c r="S47" s="71">
        <v>0</v>
      </c>
      <c r="T47" s="79">
        <f t="shared" si="28"/>
        <v>0</v>
      </c>
      <c r="U47" s="79">
        <v>0</v>
      </c>
      <c r="V47" s="79">
        <v>0</v>
      </c>
      <c r="W47" s="79">
        <f t="shared" si="29"/>
        <v>0</v>
      </c>
      <c r="X47" s="79">
        <v>0</v>
      </c>
      <c r="Y47" s="71">
        <v>0</v>
      </c>
      <c r="Z47" s="72">
        <f t="shared" si="30"/>
        <v>0</v>
      </c>
      <c r="AA47" s="79">
        <f t="shared" si="31"/>
        <v>0</v>
      </c>
      <c r="AB47" s="79">
        <v>0</v>
      </c>
      <c r="AC47" s="71">
        <v>0</v>
      </c>
      <c r="AD47" s="79">
        <f t="shared" si="32"/>
        <v>0</v>
      </c>
      <c r="AE47" s="79">
        <v>0</v>
      </c>
      <c r="AF47" s="71">
        <v>0</v>
      </c>
      <c r="AG47" s="79">
        <f t="shared" si="33"/>
        <v>0</v>
      </c>
      <c r="AH47" s="79">
        <v>0</v>
      </c>
      <c r="AI47" s="71">
        <v>0</v>
      </c>
      <c r="AJ47" s="79">
        <f t="shared" si="34"/>
        <v>0</v>
      </c>
      <c r="AK47" s="79">
        <v>0</v>
      </c>
      <c r="AL47" s="71">
        <v>0</v>
      </c>
      <c r="AM47" s="79">
        <f t="shared" si="35"/>
        <v>0</v>
      </c>
      <c r="AN47" s="79">
        <v>0</v>
      </c>
      <c r="AO47" s="71">
        <v>0</v>
      </c>
    </row>
    <row r="48" spans="1:41" ht="19.5" customHeight="1">
      <c r="A48" s="60" t="s">
        <v>38</v>
      </c>
      <c r="B48" s="60" t="s">
        <v>38</v>
      </c>
      <c r="C48" s="60" t="s">
        <v>38</v>
      </c>
      <c r="D48" s="60" t="s">
        <v>132</v>
      </c>
      <c r="E48" s="79">
        <f t="shared" si="21"/>
        <v>1881.71</v>
      </c>
      <c r="F48" s="79">
        <f t="shared" si="22"/>
        <v>1881.71</v>
      </c>
      <c r="G48" s="79">
        <f t="shared" si="23"/>
        <v>1881.71</v>
      </c>
      <c r="H48" s="79">
        <v>1072.46</v>
      </c>
      <c r="I48" s="71">
        <v>809.25</v>
      </c>
      <c r="J48" s="79">
        <f t="shared" si="24"/>
        <v>0</v>
      </c>
      <c r="K48" s="79">
        <v>0</v>
      </c>
      <c r="L48" s="71">
        <v>0</v>
      </c>
      <c r="M48" s="79">
        <f t="shared" si="25"/>
        <v>0</v>
      </c>
      <c r="N48" s="79">
        <v>0</v>
      </c>
      <c r="O48" s="71">
        <v>0</v>
      </c>
      <c r="P48" s="72">
        <f t="shared" si="26"/>
        <v>0</v>
      </c>
      <c r="Q48" s="79">
        <f t="shared" si="27"/>
        <v>0</v>
      </c>
      <c r="R48" s="79">
        <v>0</v>
      </c>
      <c r="S48" s="71">
        <v>0</v>
      </c>
      <c r="T48" s="79">
        <f t="shared" si="28"/>
        <v>0</v>
      </c>
      <c r="U48" s="79">
        <v>0</v>
      </c>
      <c r="V48" s="79">
        <v>0</v>
      </c>
      <c r="W48" s="79">
        <f t="shared" si="29"/>
        <v>0</v>
      </c>
      <c r="X48" s="79">
        <v>0</v>
      </c>
      <c r="Y48" s="71">
        <v>0</v>
      </c>
      <c r="Z48" s="72">
        <f t="shared" si="30"/>
        <v>0</v>
      </c>
      <c r="AA48" s="79">
        <f t="shared" si="31"/>
        <v>0</v>
      </c>
      <c r="AB48" s="79">
        <v>0</v>
      </c>
      <c r="AC48" s="71">
        <v>0</v>
      </c>
      <c r="AD48" s="79">
        <f t="shared" si="32"/>
        <v>0</v>
      </c>
      <c r="AE48" s="79">
        <v>0</v>
      </c>
      <c r="AF48" s="71">
        <v>0</v>
      </c>
      <c r="AG48" s="79">
        <f t="shared" si="33"/>
        <v>0</v>
      </c>
      <c r="AH48" s="79">
        <v>0</v>
      </c>
      <c r="AI48" s="71">
        <v>0</v>
      </c>
      <c r="AJ48" s="79">
        <f t="shared" si="34"/>
        <v>0</v>
      </c>
      <c r="AK48" s="79">
        <v>0</v>
      </c>
      <c r="AL48" s="71">
        <v>0</v>
      </c>
      <c r="AM48" s="79">
        <f t="shared" si="35"/>
        <v>0</v>
      </c>
      <c r="AN48" s="79">
        <v>0</v>
      </c>
      <c r="AO48" s="71">
        <v>0</v>
      </c>
    </row>
    <row r="49" spans="1:41" ht="19.5" customHeight="1">
      <c r="A49" s="60" t="s">
        <v>38</v>
      </c>
      <c r="B49" s="60" t="s">
        <v>38</v>
      </c>
      <c r="C49" s="60" t="s">
        <v>38</v>
      </c>
      <c r="D49" s="60" t="s">
        <v>226</v>
      </c>
      <c r="E49" s="79">
        <f t="shared" si="21"/>
        <v>1213.09</v>
      </c>
      <c r="F49" s="79">
        <f t="shared" si="22"/>
        <v>1213.09</v>
      </c>
      <c r="G49" s="79">
        <f t="shared" si="23"/>
        <v>1213.09</v>
      </c>
      <c r="H49" s="79">
        <v>1035.09</v>
      </c>
      <c r="I49" s="71">
        <v>178</v>
      </c>
      <c r="J49" s="79">
        <f t="shared" si="24"/>
        <v>0</v>
      </c>
      <c r="K49" s="79">
        <v>0</v>
      </c>
      <c r="L49" s="71">
        <v>0</v>
      </c>
      <c r="M49" s="79">
        <f t="shared" si="25"/>
        <v>0</v>
      </c>
      <c r="N49" s="79">
        <v>0</v>
      </c>
      <c r="O49" s="71">
        <v>0</v>
      </c>
      <c r="P49" s="72">
        <f t="shared" si="26"/>
        <v>0</v>
      </c>
      <c r="Q49" s="79">
        <f t="shared" si="27"/>
        <v>0</v>
      </c>
      <c r="R49" s="79">
        <v>0</v>
      </c>
      <c r="S49" s="71">
        <v>0</v>
      </c>
      <c r="T49" s="79">
        <f t="shared" si="28"/>
        <v>0</v>
      </c>
      <c r="U49" s="79">
        <v>0</v>
      </c>
      <c r="V49" s="79">
        <v>0</v>
      </c>
      <c r="W49" s="79">
        <f t="shared" si="29"/>
        <v>0</v>
      </c>
      <c r="X49" s="79">
        <v>0</v>
      </c>
      <c r="Y49" s="71">
        <v>0</v>
      </c>
      <c r="Z49" s="72">
        <f t="shared" si="30"/>
        <v>0</v>
      </c>
      <c r="AA49" s="79">
        <f t="shared" si="31"/>
        <v>0</v>
      </c>
      <c r="AB49" s="79">
        <v>0</v>
      </c>
      <c r="AC49" s="71">
        <v>0</v>
      </c>
      <c r="AD49" s="79">
        <f t="shared" si="32"/>
        <v>0</v>
      </c>
      <c r="AE49" s="79">
        <v>0</v>
      </c>
      <c r="AF49" s="71">
        <v>0</v>
      </c>
      <c r="AG49" s="79">
        <f t="shared" si="33"/>
        <v>0</v>
      </c>
      <c r="AH49" s="79">
        <v>0</v>
      </c>
      <c r="AI49" s="71">
        <v>0</v>
      </c>
      <c r="AJ49" s="79">
        <f t="shared" si="34"/>
        <v>0</v>
      </c>
      <c r="AK49" s="79">
        <v>0</v>
      </c>
      <c r="AL49" s="71">
        <v>0</v>
      </c>
      <c r="AM49" s="79">
        <f t="shared" si="35"/>
        <v>0</v>
      </c>
      <c r="AN49" s="79">
        <v>0</v>
      </c>
      <c r="AO49" s="71">
        <v>0</v>
      </c>
    </row>
    <row r="50" spans="1:41" ht="19.5" customHeight="1">
      <c r="A50" s="60" t="s">
        <v>227</v>
      </c>
      <c r="B50" s="60" t="s">
        <v>94</v>
      </c>
      <c r="C50" s="60" t="s">
        <v>133</v>
      </c>
      <c r="D50" s="60" t="s">
        <v>228</v>
      </c>
      <c r="E50" s="79">
        <f t="shared" si="21"/>
        <v>926.88</v>
      </c>
      <c r="F50" s="79">
        <f t="shared" si="22"/>
        <v>926.88</v>
      </c>
      <c r="G50" s="79">
        <f t="shared" si="23"/>
        <v>926.88</v>
      </c>
      <c r="H50" s="79">
        <v>926.88</v>
      </c>
      <c r="I50" s="71">
        <v>0</v>
      </c>
      <c r="J50" s="79">
        <f t="shared" si="24"/>
        <v>0</v>
      </c>
      <c r="K50" s="79">
        <v>0</v>
      </c>
      <c r="L50" s="71">
        <v>0</v>
      </c>
      <c r="M50" s="79">
        <f t="shared" si="25"/>
        <v>0</v>
      </c>
      <c r="N50" s="79">
        <v>0</v>
      </c>
      <c r="O50" s="71">
        <v>0</v>
      </c>
      <c r="P50" s="72">
        <f t="shared" si="26"/>
        <v>0</v>
      </c>
      <c r="Q50" s="79">
        <f t="shared" si="27"/>
        <v>0</v>
      </c>
      <c r="R50" s="79">
        <v>0</v>
      </c>
      <c r="S50" s="71">
        <v>0</v>
      </c>
      <c r="T50" s="79">
        <f t="shared" si="28"/>
        <v>0</v>
      </c>
      <c r="U50" s="79">
        <v>0</v>
      </c>
      <c r="V50" s="79">
        <v>0</v>
      </c>
      <c r="W50" s="79">
        <f t="shared" si="29"/>
        <v>0</v>
      </c>
      <c r="X50" s="79">
        <v>0</v>
      </c>
      <c r="Y50" s="71">
        <v>0</v>
      </c>
      <c r="Z50" s="72">
        <f t="shared" si="30"/>
        <v>0</v>
      </c>
      <c r="AA50" s="79">
        <f t="shared" si="31"/>
        <v>0</v>
      </c>
      <c r="AB50" s="79">
        <v>0</v>
      </c>
      <c r="AC50" s="71">
        <v>0</v>
      </c>
      <c r="AD50" s="79">
        <f t="shared" si="32"/>
        <v>0</v>
      </c>
      <c r="AE50" s="79">
        <v>0</v>
      </c>
      <c r="AF50" s="71">
        <v>0</v>
      </c>
      <c r="AG50" s="79">
        <f t="shared" si="33"/>
        <v>0</v>
      </c>
      <c r="AH50" s="79">
        <v>0</v>
      </c>
      <c r="AI50" s="71">
        <v>0</v>
      </c>
      <c r="AJ50" s="79">
        <f t="shared" si="34"/>
        <v>0</v>
      </c>
      <c r="AK50" s="79">
        <v>0</v>
      </c>
      <c r="AL50" s="71">
        <v>0</v>
      </c>
      <c r="AM50" s="79">
        <f t="shared" si="35"/>
        <v>0</v>
      </c>
      <c r="AN50" s="79">
        <v>0</v>
      </c>
      <c r="AO50" s="71">
        <v>0</v>
      </c>
    </row>
    <row r="51" spans="1:41" ht="19.5" customHeight="1">
      <c r="A51" s="60" t="s">
        <v>227</v>
      </c>
      <c r="B51" s="60" t="s">
        <v>96</v>
      </c>
      <c r="C51" s="60" t="s">
        <v>133</v>
      </c>
      <c r="D51" s="60" t="s">
        <v>229</v>
      </c>
      <c r="E51" s="79">
        <f t="shared" si="21"/>
        <v>286.21</v>
      </c>
      <c r="F51" s="79">
        <f t="shared" si="22"/>
        <v>286.21</v>
      </c>
      <c r="G51" s="79">
        <f t="shared" si="23"/>
        <v>286.21</v>
      </c>
      <c r="H51" s="79">
        <v>108.21</v>
      </c>
      <c r="I51" s="71">
        <v>178</v>
      </c>
      <c r="J51" s="79">
        <f t="shared" si="24"/>
        <v>0</v>
      </c>
      <c r="K51" s="79">
        <v>0</v>
      </c>
      <c r="L51" s="71">
        <v>0</v>
      </c>
      <c r="M51" s="79">
        <f t="shared" si="25"/>
        <v>0</v>
      </c>
      <c r="N51" s="79">
        <v>0</v>
      </c>
      <c r="O51" s="71">
        <v>0</v>
      </c>
      <c r="P51" s="72">
        <f t="shared" si="26"/>
        <v>0</v>
      </c>
      <c r="Q51" s="79">
        <f t="shared" si="27"/>
        <v>0</v>
      </c>
      <c r="R51" s="79">
        <v>0</v>
      </c>
      <c r="S51" s="71">
        <v>0</v>
      </c>
      <c r="T51" s="79">
        <f t="shared" si="28"/>
        <v>0</v>
      </c>
      <c r="U51" s="79">
        <v>0</v>
      </c>
      <c r="V51" s="79">
        <v>0</v>
      </c>
      <c r="W51" s="79">
        <f t="shared" si="29"/>
        <v>0</v>
      </c>
      <c r="X51" s="79">
        <v>0</v>
      </c>
      <c r="Y51" s="71">
        <v>0</v>
      </c>
      <c r="Z51" s="72">
        <f t="shared" si="30"/>
        <v>0</v>
      </c>
      <c r="AA51" s="79">
        <f t="shared" si="31"/>
        <v>0</v>
      </c>
      <c r="AB51" s="79">
        <v>0</v>
      </c>
      <c r="AC51" s="71">
        <v>0</v>
      </c>
      <c r="AD51" s="79">
        <f t="shared" si="32"/>
        <v>0</v>
      </c>
      <c r="AE51" s="79">
        <v>0</v>
      </c>
      <c r="AF51" s="71">
        <v>0</v>
      </c>
      <c r="AG51" s="79">
        <f t="shared" si="33"/>
        <v>0</v>
      </c>
      <c r="AH51" s="79">
        <v>0</v>
      </c>
      <c r="AI51" s="71">
        <v>0</v>
      </c>
      <c r="AJ51" s="79">
        <f t="shared" si="34"/>
        <v>0</v>
      </c>
      <c r="AK51" s="79">
        <v>0</v>
      </c>
      <c r="AL51" s="71">
        <v>0</v>
      </c>
      <c r="AM51" s="79">
        <f t="shared" si="35"/>
        <v>0</v>
      </c>
      <c r="AN51" s="79">
        <v>0</v>
      </c>
      <c r="AO51" s="71">
        <v>0</v>
      </c>
    </row>
    <row r="52" spans="1:41" ht="19.5" customHeight="1">
      <c r="A52" s="60" t="s">
        <v>38</v>
      </c>
      <c r="B52" s="60" t="s">
        <v>38</v>
      </c>
      <c r="C52" s="60" t="s">
        <v>38</v>
      </c>
      <c r="D52" s="60" t="s">
        <v>220</v>
      </c>
      <c r="E52" s="79">
        <f t="shared" si="21"/>
        <v>668.62</v>
      </c>
      <c r="F52" s="79">
        <f t="shared" si="22"/>
        <v>668.62</v>
      </c>
      <c r="G52" s="79">
        <f t="shared" si="23"/>
        <v>668.62</v>
      </c>
      <c r="H52" s="79">
        <v>37.37</v>
      </c>
      <c r="I52" s="71">
        <v>631.25</v>
      </c>
      <c r="J52" s="79">
        <f t="shared" si="24"/>
        <v>0</v>
      </c>
      <c r="K52" s="79">
        <v>0</v>
      </c>
      <c r="L52" s="71">
        <v>0</v>
      </c>
      <c r="M52" s="79">
        <f t="shared" si="25"/>
        <v>0</v>
      </c>
      <c r="N52" s="79">
        <v>0</v>
      </c>
      <c r="O52" s="71">
        <v>0</v>
      </c>
      <c r="P52" s="72">
        <f t="shared" si="26"/>
        <v>0</v>
      </c>
      <c r="Q52" s="79">
        <f t="shared" si="27"/>
        <v>0</v>
      </c>
      <c r="R52" s="79">
        <v>0</v>
      </c>
      <c r="S52" s="71">
        <v>0</v>
      </c>
      <c r="T52" s="79">
        <f t="shared" si="28"/>
        <v>0</v>
      </c>
      <c r="U52" s="79">
        <v>0</v>
      </c>
      <c r="V52" s="79">
        <v>0</v>
      </c>
      <c r="W52" s="79">
        <f t="shared" si="29"/>
        <v>0</v>
      </c>
      <c r="X52" s="79">
        <v>0</v>
      </c>
      <c r="Y52" s="71">
        <v>0</v>
      </c>
      <c r="Z52" s="72">
        <f t="shared" si="30"/>
        <v>0</v>
      </c>
      <c r="AA52" s="79">
        <f t="shared" si="31"/>
        <v>0</v>
      </c>
      <c r="AB52" s="79">
        <v>0</v>
      </c>
      <c r="AC52" s="71">
        <v>0</v>
      </c>
      <c r="AD52" s="79">
        <f t="shared" si="32"/>
        <v>0</v>
      </c>
      <c r="AE52" s="79">
        <v>0</v>
      </c>
      <c r="AF52" s="71">
        <v>0</v>
      </c>
      <c r="AG52" s="79">
        <f t="shared" si="33"/>
        <v>0</v>
      </c>
      <c r="AH52" s="79">
        <v>0</v>
      </c>
      <c r="AI52" s="71">
        <v>0</v>
      </c>
      <c r="AJ52" s="79">
        <f t="shared" si="34"/>
        <v>0</v>
      </c>
      <c r="AK52" s="79">
        <v>0</v>
      </c>
      <c r="AL52" s="71">
        <v>0</v>
      </c>
      <c r="AM52" s="79">
        <f t="shared" si="35"/>
        <v>0</v>
      </c>
      <c r="AN52" s="79">
        <v>0</v>
      </c>
      <c r="AO52" s="71">
        <v>0</v>
      </c>
    </row>
    <row r="53" spans="1:41" ht="19.5" customHeight="1">
      <c r="A53" s="60" t="s">
        <v>221</v>
      </c>
      <c r="B53" s="60" t="s">
        <v>94</v>
      </c>
      <c r="C53" s="60" t="s">
        <v>133</v>
      </c>
      <c r="D53" s="60" t="s">
        <v>230</v>
      </c>
      <c r="E53" s="79">
        <f t="shared" si="21"/>
        <v>399.43</v>
      </c>
      <c r="F53" s="79">
        <f t="shared" si="22"/>
        <v>399.43</v>
      </c>
      <c r="G53" s="79">
        <f t="shared" si="23"/>
        <v>399.43</v>
      </c>
      <c r="H53" s="79">
        <v>8.18</v>
      </c>
      <c r="I53" s="71">
        <v>391.25</v>
      </c>
      <c r="J53" s="79">
        <f t="shared" si="24"/>
        <v>0</v>
      </c>
      <c r="K53" s="79">
        <v>0</v>
      </c>
      <c r="L53" s="71">
        <v>0</v>
      </c>
      <c r="M53" s="79">
        <f t="shared" si="25"/>
        <v>0</v>
      </c>
      <c r="N53" s="79">
        <v>0</v>
      </c>
      <c r="O53" s="71">
        <v>0</v>
      </c>
      <c r="P53" s="72">
        <f t="shared" si="26"/>
        <v>0</v>
      </c>
      <c r="Q53" s="79">
        <f t="shared" si="27"/>
        <v>0</v>
      </c>
      <c r="R53" s="79">
        <v>0</v>
      </c>
      <c r="S53" s="71">
        <v>0</v>
      </c>
      <c r="T53" s="79">
        <f t="shared" si="28"/>
        <v>0</v>
      </c>
      <c r="U53" s="79">
        <v>0</v>
      </c>
      <c r="V53" s="79">
        <v>0</v>
      </c>
      <c r="W53" s="79">
        <f t="shared" si="29"/>
        <v>0</v>
      </c>
      <c r="X53" s="79">
        <v>0</v>
      </c>
      <c r="Y53" s="71">
        <v>0</v>
      </c>
      <c r="Z53" s="72">
        <f t="shared" si="30"/>
        <v>0</v>
      </c>
      <c r="AA53" s="79">
        <f t="shared" si="31"/>
        <v>0</v>
      </c>
      <c r="AB53" s="79">
        <v>0</v>
      </c>
      <c r="AC53" s="71">
        <v>0</v>
      </c>
      <c r="AD53" s="79">
        <f t="shared" si="32"/>
        <v>0</v>
      </c>
      <c r="AE53" s="79">
        <v>0</v>
      </c>
      <c r="AF53" s="71">
        <v>0</v>
      </c>
      <c r="AG53" s="79">
        <f t="shared" si="33"/>
        <v>0</v>
      </c>
      <c r="AH53" s="79">
        <v>0</v>
      </c>
      <c r="AI53" s="71">
        <v>0</v>
      </c>
      <c r="AJ53" s="79">
        <f t="shared" si="34"/>
        <v>0</v>
      </c>
      <c r="AK53" s="79">
        <v>0</v>
      </c>
      <c r="AL53" s="71">
        <v>0</v>
      </c>
      <c r="AM53" s="79">
        <f t="shared" si="35"/>
        <v>0</v>
      </c>
      <c r="AN53" s="79">
        <v>0</v>
      </c>
      <c r="AO53" s="71">
        <v>0</v>
      </c>
    </row>
    <row r="54" spans="1:41" ht="19.5" customHeight="1">
      <c r="A54" s="60" t="s">
        <v>221</v>
      </c>
      <c r="B54" s="60" t="s">
        <v>89</v>
      </c>
      <c r="C54" s="60" t="s">
        <v>133</v>
      </c>
      <c r="D54" s="60" t="s">
        <v>222</v>
      </c>
      <c r="E54" s="79">
        <f t="shared" si="21"/>
        <v>26.96</v>
      </c>
      <c r="F54" s="79">
        <f t="shared" si="22"/>
        <v>26.96</v>
      </c>
      <c r="G54" s="79">
        <f t="shared" si="23"/>
        <v>26.96</v>
      </c>
      <c r="H54" s="79">
        <v>26.96</v>
      </c>
      <c r="I54" s="71">
        <v>0</v>
      </c>
      <c r="J54" s="79">
        <f t="shared" si="24"/>
        <v>0</v>
      </c>
      <c r="K54" s="79">
        <v>0</v>
      </c>
      <c r="L54" s="71">
        <v>0</v>
      </c>
      <c r="M54" s="79">
        <f t="shared" si="25"/>
        <v>0</v>
      </c>
      <c r="N54" s="79">
        <v>0</v>
      </c>
      <c r="O54" s="71">
        <v>0</v>
      </c>
      <c r="P54" s="72">
        <f t="shared" si="26"/>
        <v>0</v>
      </c>
      <c r="Q54" s="79">
        <f t="shared" si="27"/>
        <v>0</v>
      </c>
      <c r="R54" s="79">
        <v>0</v>
      </c>
      <c r="S54" s="71">
        <v>0</v>
      </c>
      <c r="T54" s="79">
        <f t="shared" si="28"/>
        <v>0</v>
      </c>
      <c r="U54" s="79">
        <v>0</v>
      </c>
      <c r="V54" s="79">
        <v>0</v>
      </c>
      <c r="W54" s="79">
        <f t="shared" si="29"/>
        <v>0</v>
      </c>
      <c r="X54" s="79">
        <v>0</v>
      </c>
      <c r="Y54" s="71">
        <v>0</v>
      </c>
      <c r="Z54" s="72">
        <f t="shared" si="30"/>
        <v>0</v>
      </c>
      <c r="AA54" s="79">
        <f t="shared" si="31"/>
        <v>0</v>
      </c>
      <c r="AB54" s="79">
        <v>0</v>
      </c>
      <c r="AC54" s="71">
        <v>0</v>
      </c>
      <c r="AD54" s="79">
        <f t="shared" si="32"/>
        <v>0</v>
      </c>
      <c r="AE54" s="79">
        <v>0</v>
      </c>
      <c r="AF54" s="71">
        <v>0</v>
      </c>
      <c r="AG54" s="79">
        <f t="shared" si="33"/>
        <v>0</v>
      </c>
      <c r="AH54" s="79">
        <v>0</v>
      </c>
      <c r="AI54" s="71">
        <v>0</v>
      </c>
      <c r="AJ54" s="79">
        <f t="shared" si="34"/>
        <v>0</v>
      </c>
      <c r="AK54" s="79">
        <v>0</v>
      </c>
      <c r="AL54" s="71">
        <v>0</v>
      </c>
      <c r="AM54" s="79">
        <f t="shared" si="35"/>
        <v>0</v>
      </c>
      <c r="AN54" s="79">
        <v>0</v>
      </c>
      <c r="AO54" s="71">
        <v>0</v>
      </c>
    </row>
    <row r="55" spans="1:41" ht="19.5" customHeight="1">
      <c r="A55" s="60" t="s">
        <v>221</v>
      </c>
      <c r="B55" s="60" t="s">
        <v>113</v>
      </c>
      <c r="C55" s="60" t="s">
        <v>133</v>
      </c>
      <c r="D55" s="60" t="s">
        <v>234</v>
      </c>
      <c r="E55" s="79">
        <f t="shared" si="21"/>
        <v>242.23</v>
      </c>
      <c r="F55" s="79">
        <f t="shared" si="22"/>
        <v>242.23</v>
      </c>
      <c r="G55" s="79">
        <f t="shared" si="23"/>
        <v>242.23</v>
      </c>
      <c r="H55" s="79">
        <v>2.23</v>
      </c>
      <c r="I55" s="71">
        <v>240</v>
      </c>
      <c r="J55" s="79">
        <f t="shared" si="24"/>
        <v>0</v>
      </c>
      <c r="K55" s="79">
        <v>0</v>
      </c>
      <c r="L55" s="71">
        <v>0</v>
      </c>
      <c r="M55" s="79">
        <f t="shared" si="25"/>
        <v>0</v>
      </c>
      <c r="N55" s="79">
        <v>0</v>
      </c>
      <c r="O55" s="71">
        <v>0</v>
      </c>
      <c r="P55" s="72">
        <f t="shared" si="26"/>
        <v>0</v>
      </c>
      <c r="Q55" s="79">
        <f t="shared" si="27"/>
        <v>0</v>
      </c>
      <c r="R55" s="79">
        <v>0</v>
      </c>
      <c r="S55" s="71">
        <v>0</v>
      </c>
      <c r="T55" s="79">
        <f t="shared" si="28"/>
        <v>0</v>
      </c>
      <c r="U55" s="79">
        <v>0</v>
      </c>
      <c r="V55" s="79">
        <v>0</v>
      </c>
      <c r="W55" s="79">
        <f t="shared" si="29"/>
        <v>0</v>
      </c>
      <c r="X55" s="79">
        <v>0</v>
      </c>
      <c r="Y55" s="71">
        <v>0</v>
      </c>
      <c r="Z55" s="72">
        <f t="shared" si="30"/>
        <v>0</v>
      </c>
      <c r="AA55" s="79">
        <f t="shared" si="31"/>
        <v>0</v>
      </c>
      <c r="AB55" s="79">
        <v>0</v>
      </c>
      <c r="AC55" s="71">
        <v>0</v>
      </c>
      <c r="AD55" s="79">
        <f t="shared" si="32"/>
        <v>0</v>
      </c>
      <c r="AE55" s="79">
        <v>0</v>
      </c>
      <c r="AF55" s="71">
        <v>0</v>
      </c>
      <c r="AG55" s="79">
        <f t="shared" si="33"/>
        <v>0</v>
      </c>
      <c r="AH55" s="79">
        <v>0</v>
      </c>
      <c r="AI55" s="71">
        <v>0</v>
      </c>
      <c r="AJ55" s="79">
        <f t="shared" si="34"/>
        <v>0</v>
      </c>
      <c r="AK55" s="79">
        <v>0</v>
      </c>
      <c r="AL55" s="71">
        <v>0</v>
      </c>
      <c r="AM55" s="79">
        <f t="shared" si="35"/>
        <v>0</v>
      </c>
      <c r="AN55" s="79">
        <v>0</v>
      </c>
      <c r="AO55" s="71">
        <v>0</v>
      </c>
    </row>
    <row r="56" spans="1:41" ht="19.5" customHeight="1">
      <c r="A56" s="60" t="s">
        <v>38</v>
      </c>
      <c r="B56" s="60" t="s">
        <v>38</v>
      </c>
      <c r="C56" s="60" t="s">
        <v>38</v>
      </c>
      <c r="D56" s="60" t="s">
        <v>134</v>
      </c>
      <c r="E56" s="79">
        <f t="shared" si="21"/>
        <v>3316.35</v>
      </c>
      <c r="F56" s="79">
        <f t="shared" si="22"/>
        <v>2200.35</v>
      </c>
      <c r="G56" s="79">
        <f t="shared" si="23"/>
        <v>2200.35</v>
      </c>
      <c r="H56" s="79">
        <v>1590.78</v>
      </c>
      <c r="I56" s="71">
        <v>609.57</v>
      </c>
      <c r="J56" s="79">
        <f t="shared" si="24"/>
        <v>0</v>
      </c>
      <c r="K56" s="79">
        <v>0</v>
      </c>
      <c r="L56" s="71">
        <v>0</v>
      </c>
      <c r="M56" s="79">
        <f t="shared" si="25"/>
        <v>0</v>
      </c>
      <c r="N56" s="79">
        <v>0</v>
      </c>
      <c r="O56" s="71">
        <v>0</v>
      </c>
      <c r="P56" s="72">
        <f t="shared" si="26"/>
        <v>38</v>
      </c>
      <c r="Q56" s="79">
        <f t="shared" si="27"/>
        <v>38</v>
      </c>
      <c r="R56" s="79">
        <v>0</v>
      </c>
      <c r="S56" s="71">
        <v>38</v>
      </c>
      <c r="T56" s="79">
        <f t="shared" si="28"/>
        <v>0</v>
      </c>
      <c r="U56" s="79">
        <v>0</v>
      </c>
      <c r="V56" s="79">
        <v>0</v>
      </c>
      <c r="W56" s="79">
        <f t="shared" si="29"/>
        <v>0</v>
      </c>
      <c r="X56" s="79">
        <v>0</v>
      </c>
      <c r="Y56" s="71">
        <v>0</v>
      </c>
      <c r="Z56" s="72">
        <f t="shared" si="30"/>
        <v>1078</v>
      </c>
      <c r="AA56" s="79">
        <f t="shared" si="31"/>
        <v>70</v>
      </c>
      <c r="AB56" s="79">
        <v>0</v>
      </c>
      <c r="AC56" s="71">
        <v>70</v>
      </c>
      <c r="AD56" s="79">
        <f t="shared" si="32"/>
        <v>705.27</v>
      </c>
      <c r="AE56" s="79">
        <v>0</v>
      </c>
      <c r="AF56" s="71">
        <v>705.27</v>
      </c>
      <c r="AG56" s="79">
        <f t="shared" si="33"/>
        <v>0</v>
      </c>
      <c r="AH56" s="79">
        <v>0</v>
      </c>
      <c r="AI56" s="71">
        <v>0</v>
      </c>
      <c r="AJ56" s="79">
        <f t="shared" si="34"/>
        <v>302.73</v>
      </c>
      <c r="AK56" s="79">
        <v>0</v>
      </c>
      <c r="AL56" s="71">
        <v>302.73</v>
      </c>
      <c r="AM56" s="79">
        <f t="shared" si="35"/>
        <v>0</v>
      </c>
      <c r="AN56" s="79">
        <v>0</v>
      </c>
      <c r="AO56" s="71">
        <v>0</v>
      </c>
    </row>
    <row r="57" spans="1:41" ht="19.5" customHeight="1">
      <c r="A57" s="60" t="s">
        <v>38</v>
      </c>
      <c r="B57" s="60" t="s">
        <v>38</v>
      </c>
      <c r="C57" s="60" t="s">
        <v>38</v>
      </c>
      <c r="D57" s="60" t="s">
        <v>226</v>
      </c>
      <c r="E57" s="79">
        <f t="shared" si="21"/>
        <v>1875.54</v>
      </c>
      <c r="F57" s="79">
        <f t="shared" si="22"/>
        <v>1559.81</v>
      </c>
      <c r="G57" s="79">
        <f t="shared" si="23"/>
        <v>1559.81</v>
      </c>
      <c r="H57" s="79">
        <v>1518.81</v>
      </c>
      <c r="I57" s="71">
        <v>41</v>
      </c>
      <c r="J57" s="79">
        <f t="shared" si="24"/>
        <v>0</v>
      </c>
      <c r="K57" s="79">
        <v>0</v>
      </c>
      <c r="L57" s="71">
        <v>0</v>
      </c>
      <c r="M57" s="79">
        <f t="shared" si="25"/>
        <v>0</v>
      </c>
      <c r="N57" s="79">
        <v>0</v>
      </c>
      <c r="O57" s="71">
        <v>0</v>
      </c>
      <c r="P57" s="72">
        <f t="shared" si="26"/>
        <v>13</v>
      </c>
      <c r="Q57" s="79">
        <f t="shared" si="27"/>
        <v>13</v>
      </c>
      <c r="R57" s="79">
        <v>0</v>
      </c>
      <c r="S57" s="71">
        <v>13</v>
      </c>
      <c r="T57" s="79">
        <f t="shared" si="28"/>
        <v>0</v>
      </c>
      <c r="U57" s="79">
        <v>0</v>
      </c>
      <c r="V57" s="79">
        <v>0</v>
      </c>
      <c r="W57" s="79">
        <f t="shared" si="29"/>
        <v>0</v>
      </c>
      <c r="X57" s="79">
        <v>0</v>
      </c>
      <c r="Y57" s="71">
        <v>0</v>
      </c>
      <c r="Z57" s="72">
        <f t="shared" si="30"/>
        <v>302.73</v>
      </c>
      <c r="AA57" s="79">
        <f t="shared" si="31"/>
        <v>0</v>
      </c>
      <c r="AB57" s="79">
        <v>0</v>
      </c>
      <c r="AC57" s="71">
        <v>0</v>
      </c>
      <c r="AD57" s="79">
        <f t="shared" si="32"/>
        <v>0</v>
      </c>
      <c r="AE57" s="79">
        <v>0</v>
      </c>
      <c r="AF57" s="71">
        <v>0</v>
      </c>
      <c r="AG57" s="79">
        <f t="shared" si="33"/>
        <v>0</v>
      </c>
      <c r="AH57" s="79">
        <v>0</v>
      </c>
      <c r="AI57" s="71">
        <v>0</v>
      </c>
      <c r="AJ57" s="79">
        <f t="shared" si="34"/>
        <v>302.73</v>
      </c>
      <c r="AK57" s="79">
        <v>0</v>
      </c>
      <c r="AL57" s="71">
        <v>302.73</v>
      </c>
      <c r="AM57" s="79">
        <f t="shared" si="35"/>
        <v>0</v>
      </c>
      <c r="AN57" s="79">
        <v>0</v>
      </c>
      <c r="AO57" s="71">
        <v>0</v>
      </c>
    </row>
    <row r="58" spans="1:41" ht="19.5" customHeight="1">
      <c r="A58" s="60" t="s">
        <v>227</v>
      </c>
      <c r="B58" s="60" t="s">
        <v>94</v>
      </c>
      <c r="C58" s="60" t="s">
        <v>135</v>
      </c>
      <c r="D58" s="60" t="s">
        <v>228</v>
      </c>
      <c r="E58" s="79">
        <f t="shared" si="21"/>
        <v>1439.72</v>
      </c>
      <c r="F58" s="79">
        <f t="shared" si="22"/>
        <v>1439.72</v>
      </c>
      <c r="G58" s="79">
        <f t="shared" si="23"/>
        <v>1439.72</v>
      </c>
      <c r="H58" s="79">
        <v>1439.72</v>
      </c>
      <c r="I58" s="71">
        <v>0</v>
      </c>
      <c r="J58" s="79">
        <f t="shared" si="24"/>
        <v>0</v>
      </c>
      <c r="K58" s="79">
        <v>0</v>
      </c>
      <c r="L58" s="71">
        <v>0</v>
      </c>
      <c r="M58" s="79">
        <f t="shared" si="25"/>
        <v>0</v>
      </c>
      <c r="N58" s="79">
        <v>0</v>
      </c>
      <c r="O58" s="71">
        <v>0</v>
      </c>
      <c r="P58" s="72">
        <f t="shared" si="26"/>
        <v>0</v>
      </c>
      <c r="Q58" s="79">
        <f t="shared" si="27"/>
        <v>0</v>
      </c>
      <c r="R58" s="79">
        <v>0</v>
      </c>
      <c r="S58" s="71">
        <v>0</v>
      </c>
      <c r="T58" s="79">
        <f t="shared" si="28"/>
        <v>0</v>
      </c>
      <c r="U58" s="79">
        <v>0</v>
      </c>
      <c r="V58" s="79">
        <v>0</v>
      </c>
      <c r="W58" s="79">
        <f t="shared" si="29"/>
        <v>0</v>
      </c>
      <c r="X58" s="79">
        <v>0</v>
      </c>
      <c r="Y58" s="71">
        <v>0</v>
      </c>
      <c r="Z58" s="72">
        <f t="shared" si="30"/>
        <v>0</v>
      </c>
      <c r="AA58" s="79">
        <f t="shared" si="31"/>
        <v>0</v>
      </c>
      <c r="AB58" s="79">
        <v>0</v>
      </c>
      <c r="AC58" s="71">
        <v>0</v>
      </c>
      <c r="AD58" s="79">
        <f t="shared" si="32"/>
        <v>0</v>
      </c>
      <c r="AE58" s="79">
        <v>0</v>
      </c>
      <c r="AF58" s="71">
        <v>0</v>
      </c>
      <c r="AG58" s="79">
        <f t="shared" si="33"/>
        <v>0</v>
      </c>
      <c r="AH58" s="79">
        <v>0</v>
      </c>
      <c r="AI58" s="71">
        <v>0</v>
      </c>
      <c r="AJ58" s="79">
        <f t="shared" si="34"/>
        <v>0</v>
      </c>
      <c r="AK58" s="79">
        <v>0</v>
      </c>
      <c r="AL58" s="71">
        <v>0</v>
      </c>
      <c r="AM58" s="79">
        <f t="shared" si="35"/>
        <v>0</v>
      </c>
      <c r="AN58" s="79">
        <v>0</v>
      </c>
      <c r="AO58" s="71">
        <v>0</v>
      </c>
    </row>
    <row r="59" spans="1:41" ht="19.5" customHeight="1">
      <c r="A59" s="60" t="s">
        <v>227</v>
      </c>
      <c r="B59" s="60" t="s">
        <v>96</v>
      </c>
      <c r="C59" s="60" t="s">
        <v>135</v>
      </c>
      <c r="D59" s="60" t="s">
        <v>229</v>
      </c>
      <c r="E59" s="79">
        <f t="shared" si="21"/>
        <v>435.82000000000005</v>
      </c>
      <c r="F59" s="79">
        <f t="shared" si="22"/>
        <v>120.09</v>
      </c>
      <c r="G59" s="79">
        <f t="shared" si="23"/>
        <v>120.09</v>
      </c>
      <c r="H59" s="79">
        <v>79.09</v>
      </c>
      <c r="I59" s="71">
        <v>41</v>
      </c>
      <c r="J59" s="79">
        <f t="shared" si="24"/>
        <v>0</v>
      </c>
      <c r="K59" s="79">
        <v>0</v>
      </c>
      <c r="L59" s="71">
        <v>0</v>
      </c>
      <c r="M59" s="79">
        <f t="shared" si="25"/>
        <v>0</v>
      </c>
      <c r="N59" s="79">
        <v>0</v>
      </c>
      <c r="O59" s="71">
        <v>0</v>
      </c>
      <c r="P59" s="72">
        <f t="shared" si="26"/>
        <v>13</v>
      </c>
      <c r="Q59" s="79">
        <f t="shared" si="27"/>
        <v>13</v>
      </c>
      <c r="R59" s="79">
        <v>0</v>
      </c>
      <c r="S59" s="71">
        <v>13</v>
      </c>
      <c r="T59" s="79">
        <f t="shared" si="28"/>
        <v>0</v>
      </c>
      <c r="U59" s="79">
        <v>0</v>
      </c>
      <c r="V59" s="79">
        <v>0</v>
      </c>
      <c r="W59" s="79">
        <f t="shared" si="29"/>
        <v>0</v>
      </c>
      <c r="X59" s="79">
        <v>0</v>
      </c>
      <c r="Y59" s="71">
        <v>0</v>
      </c>
      <c r="Z59" s="72">
        <f t="shared" si="30"/>
        <v>302.73</v>
      </c>
      <c r="AA59" s="79">
        <f t="shared" si="31"/>
        <v>0</v>
      </c>
      <c r="AB59" s="79">
        <v>0</v>
      </c>
      <c r="AC59" s="71">
        <v>0</v>
      </c>
      <c r="AD59" s="79">
        <f t="shared" si="32"/>
        <v>0</v>
      </c>
      <c r="AE59" s="79">
        <v>0</v>
      </c>
      <c r="AF59" s="71">
        <v>0</v>
      </c>
      <c r="AG59" s="79">
        <f t="shared" si="33"/>
        <v>0</v>
      </c>
      <c r="AH59" s="79">
        <v>0</v>
      </c>
      <c r="AI59" s="71">
        <v>0</v>
      </c>
      <c r="AJ59" s="79">
        <f t="shared" si="34"/>
        <v>302.73</v>
      </c>
      <c r="AK59" s="79">
        <v>0</v>
      </c>
      <c r="AL59" s="71">
        <v>302.73</v>
      </c>
      <c r="AM59" s="79">
        <f t="shared" si="35"/>
        <v>0</v>
      </c>
      <c r="AN59" s="79">
        <v>0</v>
      </c>
      <c r="AO59" s="71">
        <v>0</v>
      </c>
    </row>
    <row r="60" spans="1:41" ht="19.5" customHeight="1">
      <c r="A60" s="60" t="s">
        <v>38</v>
      </c>
      <c r="B60" s="60" t="s">
        <v>38</v>
      </c>
      <c r="C60" s="60" t="s">
        <v>38</v>
      </c>
      <c r="D60" s="60" t="s">
        <v>231</v>
      </c>
      <c r="E60" s="79">
        <f t="shared" si="21"/>
        <v>803.27</v>
      </c>
      <c r="F60" s="79">
        <f t="shared" si="22"/>
        <v>28</v>
      </c>
      <c r="G60" s="79">
        <f t="shared" si="23"/>
        <v>28</v>
      </c>
      <c r="H60" s="79">
        <v>0</v>
      </c>
      <c r="I60" s="71">
        <v>28</v>
      </c>
      <c r="J60" s="79">
        <f t="shared" si="24"/>
        <v>0</v>
      </c>
      <c r="K60" s="79">
        <v>0</v>
      </c>
      <c r="L60" s="71">
        <v>0</v>
      </c>
      <c r="M60" s="79">
        <f t="shared" si="25"/>
        <v>0</v>
      </c>
      <c r="N60" s="79">
        <v>0</v>
      </c>
      <c r="O60" s="71">
        <v>0</v>
      </c>
      <c r="P60" s="72">
        <f t="shared" si="26"/>
        <v>0</v>
      </c>
      <c r="Q60" s="79">
        <f t="shared" si="27"/>
        <v>0</v>
      </c>
      <c r="R60" s="79">
        <v>0</v>
      </c>
      <c r="S60" s="71">
        <v>0</v>
      </c>
      <c r="T60" s="79">
        <f t="shared" si="28"/>
        <v>0</v>
      </c>
      <c r="U60" s="79">
        <v>0</v>
      </c>
      <c r="V60" s="79">
        <v>0</v>
      </c>
      <c r="W60" s="79">
        <f t="shared" si="29"/>
        <v>0</v>
      </c>
      <c r="X60" s="79">
        <v>0</v>
      </c>
      <c r="Y60" s="71">
        <v>0</v>
      </c>
      <c r="Z60" s="72">
        <f t="shared" si="30"/>
        <v>775.27</v>
      </c>
      <c r="AA60" s="79">
        <f t="shared" si="31"/>
        <v>70</v>
      </c>
      <c r="AB60" s="79">
        <v>0</v>
      </c>
      <c r="AC60" s="71">
        <v>70</v>
      </c>
      <c r="AD60" s="79">
        <f t="shared" si="32"/>
        <v>705.27</v>
      </c>
      <c r="AE60" s="79">
        <v>0</v>
      </c>
      <c r="AF60" s="71">
        <v>705.27</v>
      </c>
      <c r="AG60" s="79">
        <f t="shared" si="33"/>
        <v>0</v>
      </c>
      <c r="AH60" s="79">
        <v>0</v>
      </c>
      <c r="AI60" s="71">
        <v>0</v>
      </c>
      <c r="AJ60" s="79">
        <f t="shared" si="34"/>
        <v>0</v>
      </c>
      <c r="AK60" s="79">
        <v>0</v>
      </c>
      <c r="AL60" s="71">
        <v>0</v>
      </c>
      <c r="AM60" s="79">
        <f t="shared" si="35"/>
        <v>0</v>
      </c>
      <c r="AN60" s="79">
        <v>0</v>
      </c>
      <c r="AO60" s="71">
        <v>0</v>
      </c>
    </row>
    <row r="61" spans="1:41" ht="19.5" customHeight="1">
      <c r="A61" s="60" t="s">
        <v>232</v>
      </c>
      <c r="B61" s="60" t="s">
        <v>94</v>
      </c>
      <c r="C61" s="60" t="s">
        <v>135</v>
      </c>
      <c r="D61" s="60" t="s">
        <v>233</v>
      </c>
      <c r="E61" s="79">
        <f t="shared" si="21"/>
        <v>803.27</v>
      </c>
      <c r="F61" s="79">
        <f t="shared" si="22"/>
        <v>28</v>
      </c>
      <c r="G61" s="79">
        <f t="shared" si="23"/>
        <v>28</v>
      </c>
      <c r="H61" s="79">
        <v>0</v>
      </c>
      <c r="I61" s="71">
        <v>28</v>
      </c>
      <c r="J61" s="79">
        <f t="shared" si="24"/>
        <v>0</v>
      </c>
      <c r="K61" s="79">
        <v>0</v>
      </c>
      <c r="L61" s="71">
        <v>0</v>
      </c>
      <c r="M61" s="79">
        <f t="shared" si="25"/>
        <v>0</v>
      </c>
      <c r="N61" s="79">
        <v>0</v>
      </c>
      <c r="O61" s="71">
        <v>0</v>
      </c>
      <c r="P61" s="72">
        <f t="shared" si="26"/>
        <v>0</v>
      </c>
      <c r="Q61" s="79">
        <f t="shared" si="27"/>
        <v>0</v>
      </c>
      <c r="R61" s="79">
        <v>0</v>
      </c>
      <c r="S61" s="71">
        <v>0</v>
      </c>
      <c r="T61" s="79">
        <f t="shared" si="28"/>
        <v>0</v>
      </c>
      <c r="U61" s="79">
        <v>0</v>
      </c>
      <c r="V61" s="79">
        <v>0</v>
      </c>
      <c r="W61" s="79">
        <f t="shared" si="29"/>
        <v>0</v>
      </c>
      <c r="X61" s="79">
        <v>0</v>
      </c>
      <c r="Y61" s="71">
        <v>0</v>
      </c>
      <c r="Z61" s="72">
        <f t="shared" si="30"/>
        <v>775.27</v>
      </c>
      <c r="AA61" s="79">
        <f t="shared" si="31"/>
        <v>70</v>
      </c>
      <c r="AB61" s="79">
        <v>0</v>
      </c>
      <c r="AC61" s="71">
        <v>70</v>
      </c>
      <c r="AD61" s="79">
        <f t="shared" si="32"/>
        <v>705.27</v>
      </c>
      <c r="AE61" s="79">
        <v>0</v>
      </c>
      <c r="AF61" s="71">
        <v>705.27</v>
      </c>
      <c r="AG61" s="79">
        <f t="shared" si="33"/>
        <v>0</v>
      </c>
      <c r="AH61" s="79">
        <v>0</v>
      </c>
      <c r="AI61" s="71">
        <v>0</v>
      </c>
      <c r="AJ61" s="79">
        <f t="shared" si="34"/>
        <v>0</v>
      </c>
      <c r="AK61" s="79">
        <v>0</v>
      </c>
      <c r="AL61" s="71">
        <v>0</v>
      </c>
      <c r="AM61" s="79">
        <f t="shared" si="35"/>
        <v>0</v>
      </c>
      <c r="AN61" s="79">
        <v>0</v>
      </c>
      <c r="AO61" s="71">
        <v>0</v>
      </c>
    </row>
    <row r="62" spans="1:41" ht="19.5" customHeight="1">
      <c r="A62" s="60" t="s">
        <v>38</v>
      </c>
      <c r="B62" s="60" t="s">
        <v>38</v>
      </c>
      <c r="C62" s="60" t="s">
        <v>38</v>
      </c>
      <c r="D62" s="60" t="s">
        <v>220</v>
      </c>
      <c r="E62" s="79">
        <f t="shared" si="21"/>
        <v>637.5400000000001</v>
      </c>
      <c r="F62" s="79">
        <f t="shared" si="22"/>
        <v>612.5400000000001</v>
      </c>
      <c r="G62" s="79">
        <f t="shared" si="23"/>
        <v>612.5400000000001</v>
      </c>
      <c r="H62" s="79">
        <v>71.97</v>
      </c>
      <c r="I62" s="71">
        <v>540.57</v>
      </c>
      <c r="J62" s="79">
        <f t="shared" si="24"/>
        <v>0</v>
      </c>
      <c r="K62" s="79">
        <v>0</v>
      </c>
      <c r="L62" s="71">
        <v>0</v>
      </c>
      <c r="M62" s="79">
        <f t="shared" si="25"/>
        <v>0</v>
      </c>
      <c r="N62" s="79">
        <v>0</v>
      </c>
      <c r="O62" s="71">
        <v>0</v>
      </c>
      <c r="P62" s="72">
        <f t="shared" si="26"/>
        <v>25</v>
      </c>
      <c r="Q62" s="79">
        <f t="shared" si="27"/>
        <v>25</v>
      </c>
      <c r="R62" s="79">
        <v>0</v>
      </c>
      <c r="S62" s="71">
        <v>25</v>
      </c>
      <c r="T62" s="79">
        <f t="shared" si="28"/>
        <v>0</v>
      </c>
      <c r="U62" s="79">
        <v>0</v>
      </c>
      <c r="V62" s="79">
        <v>0</v>
      </c>
      <c r="W62" s="79">
        <f t="shared" si="29"/>
        <v>0</v>
      </c>
      <c r="X62" s="79">
        <v>0</v>
      </c>
      <c r="Y62" s="71">
        <v>0</v>
      </c>
      <c r="Z62" s="72">
        <f t="shared" si="30"/>
        <v>0</v>
      </c>
      <c r="AA62" s="79">
        <f t="shared" si="31"/>
        <v>0</v>
      </c>
      <c r="AB62" s="79">
        <v>0</v>
      </c>
      <c r="AC62" s="71">
        <v>0</v>
      </c>
      <c r="AD62" s="79">
        <f t="shared" si="32"/>
        <v>0</v>
      </c>
      <c r="AE62" s="79">
        <v>0</v>
      </c>
      <c r="AF62" s="71">
        <v>0</v>
      </c>
      <c r="AG62" s="79">
        <f t="shared" si="33"/>
        <v>0</v>
      </c>
      <c r="AH62" s="79">
        <v>0</v>
      </c>
      <c r="AI62" s="71">
        <v>0</v>
      </c>
      <c r="AJ62" s="79">
        <f t="shared" si="34"/>
        <v>0</v>
      </c>
      <c r="AK62" s="79">
        <v>0</v>
      </c>
      <c r="AL62" s="71">
        <v>0</v>
      </c>
      <c r="AM62" s="79">
        <f t="shared" si="35"/>
        <v>0</v>
      </c>
      <c r="AN62" s="79">
        <v>0</v>
      </c>
      <c r="AO62" s="71">
        <v>0</v>
      </c>
    </row>
    <row r="63" spans="1:41" ht="19.5" customHeight="1">
      <c r="A63" s="60" t="s">
        <v>221</v>
      </c>
      <c r="B63" s="60" t="s">
        <v>94</v>
      </c>
      <c r="C63" s="60" t="s">
        <v>135</v>
      </c>
      <c r="D63" s="60" t="s">
        <v>230</v>
      </c>
      <c r="E63" s="79">
        <f t="shared" si="21"/>
        <v>211.18</v>
      </c>
      <c r="F63" s="79">
        <f t="shared" si="22"/>
        <v>211.18</v>
      </c>
      <c r="G63" s="79">
        <f t="shared" si="23"/>
        <v>211.18</v>
      </c>
      <c r="H63" s="79">
        <v>0.61</v>
      </c>
      <c r="I63" s="71">
        <v>210.57</v>
      </c>
      <c r="J63" s="79">
        <f t="shared" si="24"/>
        <v>0</v>
      </c>
      <c r="K63" s="79">
        <v>0</v>
      </c>
      <c r="L63" s="71">
        <v>0</v>
      </c>
      <c r="M63" s="79">
        <f t="shared" si="25"/>
        <v>0</v>
      </c>
      <c r="N63" s="79">
        <v>0</v>
      </c>
      <c r="O63" s="71">
        <v>0</v>
      </c>
      <c r="P63" s="72">
        <f t="shared" si="26"/>
        <v>0</v>
      </c>
      <c r="Q63" s="79">
        <f t="shared" si="27"/>
        <v>0</v>
      </c>
      <c r="R63" s="79">
        <v>0</v>
      </c>
      <c r="S63" s="71">
        <v>0</v>
      </c>
      <c r="T63" s="79">
        <f t="shared" si="28"/>
        <v>0</v>
      </c>
      <c r="U63" s="79">
        <v>0</v>
      </c>
      <c r="V63" s="79">
        <v>0</v>
      </c>
      <c r="W63" s="79">
        <f t="shared" si="29"/>
        <v>0</v>
      </c>
      <c r="X63" s="79">
        <v>0</v>
      </c>
      <c r="Y63" s="71">
        <v>0</v>
      </c>
      <c r="Z63" s="72">
        <f t="shared" si="30"/>
        <v>0</v>
      </c>
      <c r="AA63" s="79">
        <f t="shared" si="31"/>
        <v>0</v>
      </c>
      <c r="AB63" s="79">
        <v>0</v>
      </c>
      <c r="AC63" s="71">
        <v>0</v>
      </c>
      <c r="AD63" s="79">
        <f t="shared" si="32"/>
        <v>0</v>
      </c>
      <c r="AE63" s="79">
        <v>0</v>
      </c>
      <c r="AF63" s="71">
        <v>0</v>
      </c>
      <c r="AG63" s="79">
        <f t="shared" si="33"/>
        <v>0</v>
      </c>
      <c r="AH63" s="79">
        <v>0</v>
      </c>
      <c r="AI63" s="71">
        <v>0</v>
      </c>
      <c r="AJ63" s="79">
        <f t="shared" si="34"/>
        <v>0</v>
      </c>
      <c r="AK63" s="79">
        <v>0</v>
      </c>
      <c r="AL63" s="71">
        <v>0</v>
      </c>
      <c r="AM63" s="79">
        <f t="shared" si="35"/>
        <v>0</v>
      </c>
      <c r="AN63" s="79">
        <v>0</v>
      </c>
      <c r="AO63" s="71">
        <v>0</v>
      </c>
    </row>
    <row r="64" spans="1:41" ht="19.5" customHeight="1">
      <c r="A64" s="60" t="s">
        <v>221</v>
      </c>
      <c r="B64" s="60" t="s">
        <v>89</v>
      </c>
      <c r="C64" s="60" t="s">
        <v>135</v>
      </c>
      <c r="D64" s="60" t="s">
        <v>222</v>
      </c>
      <c r="E64" s="79">
        <f t="shared" si="21"/>
        <v>48.56</v>
      </c>
      <c r="F64" s="79">
        <f t="shared" si="22"/>
        <v>48.56</v>
      </c>
      <c r="G64" s="79">
        <f t="shared" si="23"/>
        <v>48.56</v>
      </c>
      <c r="H64" s="79">
        <v>48.56</v>
      </c>
      <c r="I64" s="71">
        <v>0</v>
      </c>
      <c r="J64" s="79">
        <f t="shared" si="24"/>
        <v>0</v>
      </c>
      <c r="K64" s="79">
        <v>0</v>
      </c>
      <c r="L64" s="71">
        <v>0</v>
      </c>
      <c r="M64" s="79">
        <f t="shared" si="25"/>
        <v>0</v>
      </c>
      <c r="N64" s="79">
        <v>0</v>
      </c>
      <c r="O64" s="71">
        <v>0</v>
      </c>
      <c r="P64" s="72">
        <f t="shared" si="26"/>
        <v>0</v>
      </c>
      <c r="Q64" s="79">
        <f t="shared" si="27"/>
        <v>0</v>
      </c>
      <c r="R64" s="79">
        <v>0</v>
      </c>
      <c r="S64" s="71">
        <v>0</v>
      </c>
      <c r="T64" s="79">
        <f t="shared" si="28"/>
        <v>0</v>
      </c>
      <c r="U64" s="79">
        <v>0</v>
      </c>
      <c r="V64" s="79">
        <v>0</v>
      </c>
      <c r="W64" s="79">
        <f t="shared" si="29"/>
        <v>0</v>
      </c>
      <c r="X64" s="79">
        <v>0</v>
      </c>
      <c r="Y64" s="71">
        <v>0</v>
      </c>
      <c r="Z64" s="72">
        <f t="shared" si="30"/>
        <v>0</v>
      </c>
      <c r="AA64" s="79">
        <f t="shared" si="31"/>
        <v>0</v>
      </c>
      <c r="AB64" s="79">
        <v>0</v>
      </c>
      <c r="AC64" s="71">
        <v>0</v>
      </c>
      <c r="AD64" s="79">
        <f t="shared" si="32"/>
        <v>0</v>
      </c>
      <c r="AE64" s="79">
        <v>0</v>
      </c>
      <c r="AF64" s="71">
        <v>0</v>
      </c>
      <c r="AG64" s="79">
        <f t="shared" si="33"/>
        <v>0</v>
      </c>
      <c r="AH64" s="79">
        <v>0</v>
      </c>
      <c r="AI64" s="71">
        <v>0</v>
      </c>
      <c r="AJ64" s="79">
        <f t="shared" si="34"/>
        <v>0</v>
      </c>
      <c r="AK64" s="79">
        <v>0</v>
      </c>
      <c r="AL64" s="71">
        <v>0</v>
      </c>
      <c r="AM64" s="79">
        <f t="shared" si="35"/>
        <v>0</v>
      </c>
      <c r="AN64" s="79">
        <v>0</v>
      </c>
      <c r="AO64" s="71">
        <v>0</v>
      </c>
    </row>
    <row r="65" spans="1:41" ht="19.5" customHeight="1">
      <c r="A65" s="60" t="s">
        <v>221</v>
      </c>
      <c r="B65" s="60" t="s">
        <v>113</v>
      </c>
      <c r="C65" s="60" t="s">
        <v>135</v>
      </c>
      <c r="D65" s="60" t="s">
        <v>234</v>
      </c>
      <c r="E65" s="79">
        <f t="shared" si="21"/>
        <v>377.8</v>
      </c>
      <c r="F65" s="79">
        <f t="shared" si="22"/>
        <v>352.8</v>
      </c>
      <c r="G65" s="79">
        <f t="shared" si="23"/>
        <v>352.8</v>
      </c>
      <c r="H65" s="79">
        <v>22.8</v>
      </c>
      <c r="I65" s="71">
        <v>330</v>
      </c>
      <c r="J65" s="79">
        <f t="shared" si="24"/>
        <v>0</v>
      </c>
      <c r="K65" s="79">
        <v>0</v>
      </c>
      <c r="L65" s="71">
        <v>0</v>
      </c>
      <c r="M65" s="79">
        <f t="shared" si="25"/>
        <v>0</v>
      </c>
      <c r="N65" s="79">
        <v>0</v>
      </c>
      <c r="O65" s="71">
        <v>0</v>
      </c>
      <c r="P65" s="72">
        <f t="shared" si="26"/>
        <v>25</v>
      </c>
      <c r="Q65" s="79">
        <f t="shared" si="27"/>
        <v>25</v>
      </c>
      <c r="R65" s="79">
        <v>0</v>
      </c>
      <c r="S65" s="71">
        <v>25</v>
      </c>
      <c r="T65" s="79">
        <f t="shared" si="28"/>
        <v>0</v>
      </c>
      <c r="U65" s="79">
        <v>0</v>
      </c>
      <c r="V65" s="79">
        <v>0</v>
      </c>
      <c r="W65" s="79">
        <f t="shared" si="29"/>
        <v>0</v>
      </c>
      <c r="X65" s="79">
        <v>0</v>
      </c>
      <c r="Y65" s="71">
        <v>0</v>
      </c>
      <c r="Z65" s="72">
        <f t="shared" si="30"/>
        <v>0</v>
      </c>
      <c r="AA65" s="79">
        <f t="shared" si="31"/>
        <v>0</v>
      </c>
      <c r="AB65" s="79">
        <v>0</v>
      </c>
      <c r="AC65" s="71">
        <v>0</v>
      </c>
      <c r="AD65" s="79">
        <f t="shared" si="32"/>
        <v>0</v>
      </c>
      <c r="AE65" s="79">
        <v>0</v>
      </c>
      <c r="AF65" s="71">
        <v>0</v>
      </c>
      <c r="AG65" s="79">
        <f t="shared" si="33"/>
        <v>0</v>
      </c>
      <c r="AH65" s="79">
        <v>0</v>
      </c>
      <c r="AI65" s="71">
        <v>0</v>
      </c>
      <c r="AJ65" s="79">
        <f t="shared" si="34"/>
        <v>0</v>
      </c>
      <c r="AK65" s="79">
        <v>0</v>
      </c>
      <c r="AL65" s="71">
        <v>0</v>
      </c>
      <c r="AM65" s="79">
        <f t="shared" si="35"/>
        <v>0</v>
      </c>
      <c r="AN65" s="79">
        <v>0</v>
      </c>
      <c r="AO65" s="71">
        <v>0</v>
      </c>
    </row>
    <row r="66" spans="1:41" ht="19.5" customHeight="1">
      <c r="A66" s="60" t="s">
        <v>38</v>
      </c>
      <c r="B66" s="60" t="s">
        <v>38</v>
      </c>
      <c r="C66" s="60" t="s">
        <v>38</v>
      </c>
      <c r="D66" s="60" t="s">
        <v>137</v>
      </c>
      <c r="E66" s="79">
        <f t="shared" si="21"/>
        <v>607.45</v>
      </c>
      <c r="F66" s="79">
        <f t="shared" si="22"/>
        <v>607.45</v>
      </c>
      <c r="G66" s="79">
        <f t="shared" si="23"/>
        <v>607.45</v>
      </c>
      <c r="H66" s="79">
        <v>467.45</v>
      </c>
      <c r="I66" s="71">
        <v>140</v>
      </c>
      <c r="J66" s="79">
        <f t="shared" si="24"/>
        <v>0</v>
      </c>
      <c r="K66" s="79">
        <v>0</v>
      </c>
      <c r="L66" s="71">
        <v>0</v>
      </c>
      <c r="M66" s="79">
        <f t="shared" si="25"/>
        <v>0</v>
      </c>
      <c r="N66" s="79">
        <v>0</v>
      </c>
      <c r="O66" s="71">
        <v>0</v>
      </c>
      <c r="P66" s="72">
        <f t="shared" si="26"/>
        <v>0</v>
      </c>
      <c r="Q66" s="79">
        <f t="shared" si="27"/>
        <v>0</v>
      </c>
      <c r="R66" s="79">
        <v>0</v>
      </c>
      <c r="S66" s="71">
        <v>0</v>
      </c>
      <c r="T66" s="79">
        <f t="shared" si="28"/>
        <v>0</v>
      </c>
      <c r="U66" s="79">
        <v>0</v>
      </c>
      <c r="V66" s="79">
        <v>0</v>
      </c>
      <c r="W66" s="79">
        <f t="shared" si="29"/>
        <v>0</v>
      </c>
      <c r="X66" s="79">
        <v>0</v>
      </c>
      <c r="Y66" s="71">
        <v>0</v>
      </c>
      <c r="Z66" s="72">
        <f t="shared" si="30"/>
        <v>0</v>
      </c>
      <c r="AA66" s="79">
        <f t="shared" si="31"/>
        <v>0</v>
      </c>
      <c r="AB66" s="79">
        <v>0</v>
      </c>
      <c r="AC66" s="71">
        <v>0</v>
      </c>
      <c r="AD66" s="79">
        <f t="shared" si="32"/>
        <v>0</v>
      </c>
      <c r="AE66" s="79">
        <v>0</v>
      </c>
      <c r="AF66" s="71">
        <v>0</v>
      </c>
      <c r="AG66" s="79">
        <f t="shared" si="33"/>
        <v>0</v>
      </c>
      <c r="AH66" s="79">
        <v>0</v>
      </c>
      <c r="AI66" s="71">
        <v>0</v>
      </c>
      <c r="AJ66" s="79">
        <f t="shared" si="34"/>
        <v>0</v>
      </c>
      <c r="AK66" s="79">
        <v>0</v>
      </c>
      <c r="AL66" s="71">
        <v>0</v>
      </c>
      <c r="AM66" s="79">
        <f t="shared" si="35"/>
        <v>0</v>
      </c>
      <c r="AN66" s="79">
        <v>0</v>
      </c>
      <c r="AO66" s="71">
        <v>0</v>
      </c>
    </row>
    <row r="67" spans="1:41" ht="19.5" customHeight="1">
      <c r="A67" s="60" t="s">
        <v>38</v>
      </c>
      <c r="B67" s="60" t="s">
        <v>38</v>
      </c>
      <c r="C67" s="60" t="s">
        <v>38</v>
      </c>
      <c r="D67" s="60" t="s">
        <v>138</v>
      </c>
      <c r="E67" s="79">
        <f t="shared" si="21"/>
        <v>607.45</v>
      </c>
      <c r="F67" s="79">
        <f t="shared" si="22"/>
        <v>607.45</v>
      </c>
      <c r="G67" s="79">
        <f t="shared" si="23"/>
        <v>607.45</v>
      </c>
      <c r="H67" s="79">
        <v>467.45</v>
      </c>
      <c r="I67" s="71">
        <v>140</v>
      </c>
      <c r="J67" s="79">
        <f t="shared" si="24"/>
        <v>0</v>
      </c>
      <c r="K67" s="79">
        <v>0</v>
      </c>
      <c r="L67" s="71">
        <v>0</v>
      </c>
      <c r="M67" s="79">
        <f t="shared" si="25"/>
        <v>0</v>
      </c>
      <c r="N67" s="79">
        <v>0</v>
      </c>
      <c r="O67" s="71">
        <v>0</v>
      </c>
      <c r="P67" s="72">
        <f t="shared" si="26"/>
        <v>0</v>
      </c>
      <c r="Q67" s="79">
        <f t="shared" si="27"/>
        <v>0</v>
      </c>
      <c r="R67" s="79">
        <v>0</v>
      </c>
      <c r="S67" s="71">
        <v>0</v>
      </c>
      <c r="T67" s="79">
        <f t="shared" si="28"/>
        <v>0</v>
      </c>
      <c r="U67" s="79">
        <v>0</v>
      </c>
      <c r="V67" s="79">
        <v>0</v>
      </c>
      <c r="W67" s="79">
        <f t="shared" si="29"/>
        <v>0</v>
      </c>
      <c r="X67" s="79">
        <v>0</v>
      </c>
      <c r="Y67" s="71">
        <v>0</v>
      </c>
      <c r="Z67" s="72">
        <f t="shared" si="30"/>
        <v>0</v>
      </c>
      <c r="AA67" s="79">
        <f t="shared" si="31"/>
        <v>0</v>
      </c>
      <c r="AB67" s="79">
        <v>0</v>
      </c>
      <c r="AC67" s="71">
        <v>0</v>
      </c>
      <c r="AD67" s="79">
        <f t="shared" si="32"/>
        <v>0</v>
      </c>
      <c r="AE67" s="79">
        <v>0</v>
      </c>
      <c r="AF67" s="71">
        <v>0</v>
      </c>
      <c r="AG67" s="79">
        <f t="shared" si="33"/>
        <v>0</v>
      </c>
      <c r="AH67" s="79">
        <v>0</v>
      </c>
      <c r="AI67" s="71">
        <v>0</v>
      </c>
      <c r="AJ67" s="79">
        <f t="shared" si="34"/>
        <v>0</v>
      </c>
      <c r="AK67" s="79">
        <v>0</v>
      </c>
      <c r="AL67" s="71">
        <v>0</v>
      </c>
      <c r="AM67" s="79">
        <f t="shared" si="35"/>
        <v>0</v>
      </c>
      <c r="AN67" s="79">
        <v>0</v>
      </c>
      <c r="AO67" s="71">
        <v>0</v>
      </c>
    </row>
    <row r="68" spans="1:41" ht="19.5" customHeight="1">
      <c r="A68" s="60" t="s">
        <v>38</v>
      </c>
      <c r="B68" s="60" t="s">
        <v>38</v>
      </c>
      <c r="C68" s="60" t="s">
        <v>38</v>
      </c>
      <c r="D68" s="60" t="s">
        <v>226</v>
      </c>
      <c r="E68" s="79">
        <f t="shared" si="21"/>
        <v>416.25</v>
      </c>
      <c r="F68" s="79">
        <f t="shared" si="22"/>
        <v>416.25</v>
      </c>
      <c r="G68" s="79">
        <f t="shared" si="23"/>
        <v>416.25</v>
      </c>
      <c r="H68" s="79">
        <v>416.25</v>
      </c>
      <c r="I68" s="71">
        <v>0</v>
      </c>
      <c r="J68" s="79">
        <f t="shared" si="24"/>
        <v>0</v>
      </c>
      <c r="K68" s="79">
        <v>0</v>
      </c>
      <c r="L68" s="71">
        <v>0</v>
      </c>
      <c r="M68" s="79">
        <f t="shared" si="25"/>
        <v>0</v>
      </c>
      <c r="N68" s="79">
        <v>0</v>
      </c>
      <c r="O68" s="71">
        <v>0</v>
      </c>
      <c r="P68" s="72">
        <f t="shared" si="26"/>
        <v>0</v>
      </c>
      <c r="Q68" s="79">
        <f t="shared" si="27"/>
        <v>0</v>
      </c>
      <c r="R68" s="79">
        <v>0</v>
      </c>
      <c r="S68" s="71">
        <v>0</v>
      </c>
      <c r="T68" s="79">
        <f t="shared" si="28"/>
        <v>0</v>
      </c>
      <c r="U68" s="79">
        <v>0</v>
      </c>
      <c r="V68" s="79">
        <v>0</v>
      </c>
      <c r="W68" s="79">
        <f t="shared" si="29"/>
        <v>0</v>
      </c>
      <c r="X68" s="79">
        <v>0</v>
      </c>
      <c r="Y68" s="71">
        <v>0</v>
      </c>
      <c r="Z68" s="72">
        <f t="shared" si="30"/>
        <v>0</v>
      </c>
      <c r="AA68" s="79">
        <f t="shared" si="31"/>
        <v>0</v>
      </c>
      <c r="AB68" s="79">
        <v>0</v>
      </c>
      <c r="AC68" s="71">
        <v>0</v>
      </c>
      <c r="AD68" s="79">
        <f t="shared" si="32"/>
        <v>0</v>
      </c>
      <c r="AE68" s="79">
        <v>0</v>
      </c>
      <c r="AF68" s="71">
        <v>0</v>
      </c>
      <c r="AG68" s="79">
        <f t="shared" si="33"/>
        <v>0</v>
      </c>
      <c r="AH68" s="79">
        <v>0</v>
      </c>
      <c r="AI68" s="71">
        <v>0</v>
      </c>
      <c r="AJ68" s="79">
        <f t="shared" si="34"/>
        <v>0</v>
      </c>
      <c r="AK68" s="79">
        <v>0</v>
      </c>
      <c r="AL68" s="71">
        <v>0</v>
      </c>
      <c r="AM68" s="79">
        <f t="shared" si="35"/>
        <v>0</v>
      </c>
      <c r="AN68" s="79">
        <v>0</v>
      </c>
      <c r="AO68" s="71">
        <v>0</v>
      </c>
    </row>
    <row r="69" spans="1:41" ht="19.5" customHeight="1">
      <c r="A69" s="60" t="s">
        <v>227</v>
      </c>
      <c r="B69" s="60" t="s">
        <v>94</v>
      </c>
      <c r="C69" s="60" t="s">
        <v>139</v>
      </c>
      <c r="D69" s="60" t="s">
        <v>228</v>
      </c>
      <c r="E69" s="79">
        <f t="shared" si="21"/>
        <v>374.69</v>
      </c>
      <c r="F69" s="79">
        <f t="shared" si="22"/>
        <v>374.69</v>
      </c>
      <c r="G69" s="79">
        <f t="shared" si="23"/>
        <v>374.69</v>
      </c>
      <c r="H69" s="79">
        <v>374.69</v>
      </c>
      <c r="I69" s="71">
        <v>0</v>
      </c>
      <c r="J69" s="79">
        <f t="shared" si="24"/>
        <v>0</v>
      </c>
      <c r="K69" s="79">
        <v>0</v>
      </c>
      <c r="L69" s="71">
        <v>0</v>
      </c>
      <c r="M69" s="79">
        <f t="shared" si="25"/>
        <v>0</v>
      </c>
      <c r="N69" s="79">
        <v>0</v>
      </c>
      <c r="O69" s="71">
        <v>0</v>
      </c>
      <c r="P69" s="72">
        <f t="shared" si="26"/>
        <v>0</v>
      </c>
      <c r="Q69" s="79">
        <f t="shared" si="27"/>
        <v>0</v>
      </c>
      <c r="R69" s="79">
        <v>0</v>
      </c>
      <c r="S69" s="71">
        <v>0</v>
      </c>
      <c r="T69" s="79">
        <f t="shared" si="28"/>
        <v>0</v>
      </c>
      <c r="U69" s="79">
        <v>0</v>
      </c>
      <c r="V69" s="79">
        <v>0</v>
      </c>
      <c r="W69" s="79">
        <f t="shared" si="29"/>
        <v>0</v>
      </c>
      <c r="X69" s="79">
        <v>0</v>
      </c>
      <c r="Y69" s="71">
        <v>0</v>
      </c>
      <c r="Z69" s="72">
        <f t="shared" si="30"/>
        <v>0</v>
      </c>
      <c r="AA69" s="79">
        <f t="shared" si="31"/>
        <v>0</v>
      </c>
      <c r="AB69" s="79">
        <v>0</v>
      </c>
      <c r="AC69" s="71">
        <v>0</v>
      </c>
      <c r="AD69" s="79">
        <f t="shared" si="32"/>
        <v>0</v>
      </c>
      <c r="AE69" s="79">
        <v>0</v>
      </c>
      <c r="AF69" s="71">
        <v>0</v>
      </c>
      <c r="AG69" s="79">
        <f t="shared" si="33"/>
        <v>0</v>
      </c>
      <c r="AH69" s="79">
        <v>0</v>
      </c>
      <c r="AI69" s="71">
        <v>0</v>
      </c>
      <c r="AJ69" s="79">
        <f t="shared" si="34"/>
        <v>0</v>
      </c>
      <c r="AK69" s="79">
        <v>0</v>
      </c>
      <c r="AL69" s="71">
        <v>0</v>
      </c>
      <c r="AM69" s="79">
        <f t="shared" si="35"/>
        <v>0</v>
      </c>
      <c r="AN69" s="79">
        <v>0</v>
      </c>
      <c r="AO69" s="71">
        <v>0</v>
      </c>
    </row>
    <row r="70" spans="1:41" ht="19.5" customHeight="1">
      <c r="A70" s="60" t="s">
        <v>227</v>
      </c>
      <c r="B70" s="60" t="s">
        <v>96</v>
      </c>
      <c r="C70" s="60" t="s">
        <v>139</v>
      </c>
      <c r="D70" s="60" t="s">
        <v>229</v>
      </c>
      <c r="E70" s="79">
        <f t="shared" si="21"/>
        <v>41.56</v>
      </c>
      <c r="F70" s="79">
        <f t="shared" si="22"/>
        <v>41.56</v>
      </c>
      <c r="G70" s="79">
        <f t="shared" si="23"/>
        <v>41.56</v>
      </c>
      <c r="H70" s="79">
        <v>41.56</v>
      </c>
      <c r="I70" s="71">
        <v>0</v>
      </c>
      <c r="J70" s="79">
        <f t="shared" si="24"/>
        <v>0</v>
      </c>
      <c r="K70" s="79">
        <v>0</v>
      </c>
      <c r="L70" s="71">
        <v>0</v>
      </c>
      <c r="M70" s="79">
        <f t="shared" si="25"/>
        <v>0</v>
      </c>
      <c r="N70" s="79">
        <v>0</v>
      </c>
      <c r="O70" s="71">
        <v>0</v>
      </c>
      <c r="P70" s="72">
        <f t="shared" si="26"/>
        <v>0</v>
      </c>
      <c r="Q70" s="79">
        <f t="shared" si="27"/>
        <v>0</v>
      </c>
      <c r="R70" s="79">
        <v>0</v>
      </c>
      <c r="S70" s="71">
        <v>0</v>
      </c>
      <c r="T70" s="79">
        <f t="shared" si="28"/>
        <v>0</v>
      </c>
      <c r="U70" s="79">
        <v>0</v>
      </c>
      <c r="V70" s="79">
        <v>0</v>
      </c>
      <c r="W70" s="79">
        <f t="shared" si="29"/>
        <v>0</v>
      </c>
      <c r="X70" s="79">
        <v>0</v>
      </c>
      <c r="Y70" s="71">
        <v>0</v>
      </c>
      <c r="Z70" s="72">
        <f t="shared" si="30"/>
        <v>0</v>
      </c>
      <c r="AA70" s="79">
        <f t="shared" si="31"/>
        <v>0</v>
      </c>
      <c r="AB70" s="79">
        <v>0</v>
      </c>
      <c r="AC70" s="71">
        <v>0</v>
      </c>
      <c r="AD70" s="79">
        <f t="shared" si="32"/>
        <v>0</v>
      </c>
      <c r="AE70" s="79">
        <v>0</v>
      </c>
      <c r="AF70" s="71">
        <v>0</v>
      </c>
      <c r="AG70" s="79">
        <f t="shared" si="33"/>
        <v>0</v>
      </c>
      <c r="AH70" s="79">
        <v>0</v>
      </c>
      <c r="AI70" s="71">
        <v>0</v>
      </c>
      <c r="AJ70" s="79">
        <f t="shared" si="34"/>
        <v>0</v>
      </c>
      <c r="AK70" s="79">
        <v>0</v>
      </c>
      <c r="AL70" s="71">
        <v>0</v>
      </c>
      <c r="AM70" s="79">
        <f t="shared" si="35"/>
        <v>0</v>
      </c>
      <c r="AN70" s="79">
        <v>0</v>
      </c>
      <c r="AO70" s="71">
        <v>0</v>
      </c>
    </row>
    <row r="71" spans="1:41" ht="19.5" customHeight="1">
      <c r="A71" s="60" t="s">
        <v>38</v>
      </c>
      <c r="B71" s="60" t="s">
        <v>38</v>
      </c>
      <c r="C71" s="60" t="s">
        <v>38</v>
      </c>
      <c r="D71" s="60" t="s">
        <v>231</v>
      </c>
      <c r="E71" s="79">
        <f aca="true" t="shared" si="36" ref="E71:E76">SUM(F71,P71,Z71)</f>
        <v>57.27</v>
      </c>
      <c r="F71" s="79">
        <f aca="true" t="shared" si="37" ref="F71:F76">SUM(G71,J71,M71)</f>
        <v>57.27</v>
      </c>
      <c r="G71" s="79">
        <f aca="true" t="shared" si="38" ref="G71:G76">SUM(H71:I71)</f>
        <v>57.27</v>
      </c>
      <c r="H71" s="79">
        <v>0</v>
      </c>
      <c r="I71" s="71">
        <v>57.27</v>
      </c>
      <c r="J71" s="79">
        <f aca="true" t="shared" si="39" ref="J71:J76">SUM(K71:L71)</f>
        <v>0</v>
      </c>
      <c r="K71" s="79">
        <v>0</v>
      </c>
      <c r="L71" s="71">
        <v>0</v>
      </c>
      <c r="M71" s="79">
        <f aca="true" t="shared" si="40" ref="M71:M76">SUM(N71:O71)</f>
        <v>0</v>
      </c>
      <c r="N71" s="79">
        <v>0</v>
      </c>
      <c r="O71" s="71">
        <v>0</v>
      </c>
      <c r="P71" s="72">
        <f aca="true" t="shared" si="41" ref="P71:P76">SUM(Q71,T71,W71)</f>
        <v>0</v>
      </c>
      <c r="Q71" s="79">
        <f aca="true" t="shared" si="42" ref="Q71:Q76">SUM(R71:S71)</f>
        <v>0</v>
      </c>
      <c r="R71" s="79">
        <v>0</v>
      </c>
      <c r="S71" s="71">
        <v>0</v>
      </c>
      <c r="T71" s="79">
        <f aca="true" t="shared" si="43" ref="T71:T76">SUM(U71:V71)</f>
        <v>0</v>
      </c>
      <c r="U71" s="79">
        <v>0</v>
      </c>
      <c r="V71" s="79">
        <v>0</v>
      </c>
      <c r="W71" s="79">
        <f aca="true" t="shared" si="44" ref="W71:W76">SUM(X71:Y71)</f>
        <v>0</v>
      </c>
      <c r="X71" s="79">
        <v>0</v>
      </c>
      <c r="Y71" s="71">
        <v>0</v>
      </c>
      <c r="Z71" s="72">
        <f aca="true" t="shared" si="45" ref="Z71:Z76">SUM(AA71,AD71,AG71,AJ71,AM71)</f>
        <v>0</v>
      </c>
      <c r="AA71" s="79">
        <f aca="true" t="shared" si="46" ref="AA71:AA76">SUM(AB71:AC71)</f>
        <v>0</v>
      </c>
      <c r="AB71" s="79">
        <v>0</v>
      </c>
      <c r="AC71" s="71">
        <v>0</v>
      </c>
      <c r="AD71" s="79">
        <f aca="true" t="shared" si="47" ref="AD71:AD76">SUM(AE71:AF71)</f>
        <v>0</v>
      </c>
      <c r="AE71" s="79">
        <v>0</v>
      </c>
      <c r="AF71" s="71">
        <v>0</v>
      </c>
      <c r="AG71" s="79">
        <f aca="true" t="shared" si="48" ref="AG71:AG76">SUM(AH71:AI71)</f>
        <v>0</v>
      </c>
      <c r="AH71" s="79">
        <v>0</v>
      </c>
      <c r="AI71" s="71">
        <v>0</v>
      </c>
      <c r="AJ71" s="79">
        <f aca="true" t="shared" si="49" ref="AJ71:AJ76">SUM(AK71:AL71)</f>
        <v>0</v>
      </c>
      <c r="AK71" s="79">
        <v>0</v>
      </c>
      <c r="AL71" s="71">
        <v>0</v>
      </c>
      <c r="AM71" s="79">
        <f aca="true" t="shared" si="50" ref="AM71:AM76">SUM(AN71:AO71)</f>
        <v>0</v>
      </c>
      <c r="AN71" s="79">
        <v>0</v>
      </c>
      <c r="AO71" s="71">
        <v>0</v>
      </c>
    </row>
    <row r="72" spans="1:41" ht="19.5" customHeight="1">
      <c r="A72" s="60" t="s">
        <v>232</v>
      </c>
      <c r="B72" s="60" t="s">
        <v>94</v>
      </c>
      <c r="C72" s="60" t="s">
        <v>139</v>
      </c>
      <c r="D72" s="60" t="s">
        <v>233</v>
      </c>
      <c r="E72" s="79">
        <f t="shared" si="36"/>
        <v>57.27</v>
      </c>
      <c r="F72" s="79">
        <f t="shared" si="37"/>
        <v>57.27</v>
      </c>
      <c r="G72" s="79">
        <f t="shared" si="38"/>
        <v>57.27</v>
      </c>
      <c r="H72" s="79">
        <v>0</v>
      </c>
      <c r="I72" s="71">
        <v>57.27</v>
      </c>
      <c r="J72" s="79">
        <f t="shared" si="39"/>
        <v>0</v>
      </c>
      <c r="K72" s="79">
        <v>0</v>
      </c>
      <c r="L72" s="71">
        <v>0</v>
      </c>
      <c r="M72" s="79">
        <f t="shared" si="40"/>
        <v>0</v>
      </c>
      <c r="N72" s="79">
        <v>0</v>
      </c>
      <c r="O72" s="71">
        <v>0</v>
      </c>
      <c r="P72" s="72">
        <f t="shared" si="41"/>
        <v>0</v>
      </c>
      <c r="Q72" s="79">
        <f t="shared" si="42"/>
        <v>0</v>
      </c>
      <c r="R72" s="79">
        <v>0</v>
      </c>
      <c r="S72" s="71">
        <v>0</v>
      </c>
      <c r="T72" s="79">
        <f t="shared" si="43"/>
        <v>0</v>
      </c>
      <c r="U72" s="79">
        <v>0</v>
      </c>
      <c r="V72" s="79">
        <v>0</v>
      </c>
      <c r="W72" s="79">
        <f t="shared" si="44"/>
        <v>0</v>
      </c>
      <c r="X72" s="79">
        <v>0</v>
      </c>
      <c r="Y72" s="71">
        <v>0</v>
      </c>
      <c r="Z72" s="72">
        <f t="shared" si="45"/>
        <v>0</v>
      </c>
      <c r="AA72" s="79">
        <f t="shared" si="46"/>
        <v>0</v>
      </c>
      <c r="AB72" s="79">
        <v>0</v>
      </c>
      <c r="AC72" s="71">
        <v>0</v>
      </c>
      <c r="AD72" s="79">
        <f t="shared" si="47"/>
        <v>0</v>
      </c>
      <c r="AE72" s="79">
        <v>0</v>
      </c>
      <c r="AF72" s="71">
        <v>0</v>
      </c>
      <c r="AG72" s="79">
        <f t="shared" si="48"/>
        <v>0</v>
      </c>
      <c r="AH72" s="79">
        <v>0</v>
      </c>
      <c r="AI72" s="71">
        <v>0</v>
      </c>
      <c r="AJ72" s="79">
        <f t="shared" si="49"/>
        <v>0</v>
      </c>
      <c r="AK72" s="79">
        <v>0</v>
      </c>
      <c r="AL72" s="71">
        <v>0</v>
      </c>
      <c r="AM72" s="79">
        <f t="shared" si="50"/>
        <v>0</v>
      </c>
      <c r="AN72" s="79">
        <v>0</v>
      </c>
      <c r="AO72" s="71">
        <v>0</v>
      </c>
    </row>
    <row r="73" spans="1:41" ht="19.5" customHeight="1">
      <c r="A73" s="60" t="s">
        <v>38</v>
      </c>
      <c r="B73" s="60" t="s">
        <v>38</v>
      </c>
      <c r="C73" s="60" t="s">
        <v>38</v>
      </c>
      <c r="D73" s="60" t="s">
        <v>220</v>
      </c>
      <c r="E73" s="79">
        <f t="shared" si="36"/>
        <v>51.2</v>
      </c>
      <c r="F73" s="79">
        <f t="shared" si="37"/>
        <v>51.2</v>
      </c>
      <c r="G73" s="79">
        <f t="shared" si="38"/>
        <v>51.2</v>
      </c>
      <c r="H73" s="79">
        <v>51.2</v>
      </c>
      <c r="I73" s="71">
        <v>0</v>
      </c>
      <c r="J73" s="79">
        <f t="shared" si="39"/>
        <v>0</v>
      </c>
      <c r="K73" s="79">
        <v>0</v>
      </c>
      <c r="L73" s="71">
        <v>0</v>
      </c>
      <c r="M73" s="79">
        <f t="shared" si="40"/>
        <v>0</v>
      </c>
      <c r="N73" s="79">
        <v>0</v>
      </c>
      <c r="O73" s="71">
        <v>0</v>
      </c>
      <c r="P73" s="72">
        <f t="shared" si="41"/>
        <v>0</v>
      </c>
      <c r="Q73" s="79">
        <f t="shared" si="42"/>
        <v>0</v>
      </c>
      <c r="R73" s="79">
        <v>0</v>
      </c>
      <c r="S73" s="71">
        <v>0</v>
      </c>
      <c r="T73" s="79">
        <f t="shared" si="43"/>
        <v>0</v>
      </c>
      <c r="U73" s="79">
        <v>0</v>
      </c>
      <c r="V73" s="79">
        <v>0</v>
      </c>
      <c r="W73" s="79">
        <f t="shared" si="44"/>
        <v>0</v>
      </c>
      <c r="X73" s="79">
        <v>0</v>
      </c>
      <c r="Y73" s="71">
        <v>0</v>
      </c>
      <c r="Z73" s="72">
        <f t="shared" si="45"/>
        <v>0</v>
      </c>
      <c r="AA73" s="79">
        <f t="shared" si="46"/>
        <v>0</v>
      </c>
      <c r="AB73" s="79">
        <v>0</v>
      </c>
      <c r="AC73" s="71">
        <v>0</v>
      </c>
      <c r="AD73" s="79">
        <f t="shared" si="47"/>
        <v>0</v>
      </c>
      <c r="AE73" s="79">
        <v>0</v>
      </c>
      <c r="AF73" s="71">
        <v>0</v>
      </c>
      <c r="AG73" s="79">
        <f t="shared" si="48"/>
        <v>0</v>
      </c>
      <c r="AH73" s="79">
        <v>0</v>
      </c>
      <c r="AI73" s="71">
        <v>0</v>
      </c>
      <c r="AJ73" s="79">
        <f t="shared" si="49"/>
        <v>0</v>
      </c>
      <c r="AK73" s="79">
        <v>0</v>
      </c>
      <c r="AL73" s="71">
        <v>0</v>
      </c>
      <c r="AM73" s="79">
        <f t="shared" si="50"/>
        <v>0</v>
      </c>
      <c r="AN73" s="79">
        <v>0</v>
      </c>
      <c r="AO73" s="71">
        <v>0</v>
      </c>
    </row>
    <row r="74" spans="1:41" ht="19.5" customHeight="1">
      <c r="A74" s="60" t="s">
        <v>221</v>
      </c>
      <c r="B74" s="60" t="s">
        <v>89</v>
      </c>
      <c r="C74" s="60" t="s">
        <v>139</v>
      </c>
      <c r="D74" s="60" t="s">
        <v>222</v>
      </c>
      <c r="E74" s="79">
        <f t="shared" si="36"/>
        <v>51.2</v>
      </c>
      <c r="F74" s="79">
        <f t="shared" si="37"/>
        <v>51.2</v>
      </c>
      <c r="G74" s="79">
        <f t="shared" si="38"/>
        <v>51.2</v>
      </c>
      <c r="H74" s="79">
        <v>51.2</v>
      </c>
      <c r="I74" s="71">
        <v>0</v>
      </c>
      <c r="J74" s="79">
        <f t="shared" si="39"/>
        <v>0</v>
      </c>
      <c r="K74" s="79">
        <v>0</v>
      </c>
      <c r="L74" s="71">
        <v>0</v>
      </c>
      <c r="M74" s="79">
        <f t="shared" si="40"/>
        <v>0</v>
      </c>
      <c r="N74" s="79">
        <v>0</v>
      </c>
      <c r="O74" s="71">
        <v>0</v>
      </c>
      <c r="P74" s="72">
        <f t="shared" si="41"/>
        <v>0</v>
      </c>
      <c r="Q74" s="79">
        <f t="shared" si="42"/>
        <v>0</v>
      </c>
      <c r="R74" s="79">
        <v>0</v>
      </c>
      <c r="S74" s="71">
        <v>0</v>
      </c>
      <c r="T74" s="79">
        <f t="shared" si="43"/>
        <v>0</v>
      </c>
      <c r="U74" s="79">
        <v>0</v>
      </c>
      <c r="V74" s="79">
        <v>0</v>
      </c>
      <c r="W74" s="79">
        <f t="shared" si="44"/>
        <v>0</v>
      </c>
      <c r="X74" s="79">
        <v>0</v>
      </c>
      <c r="Y74" s="71">
        <v>0</v>
      </c>
      <c r="Z74" s="72">
        <f t="shared" si="45"/>
        <v>0</v>
      </c>
      <c r="AA74" s="79">
        <f t="shared" si="46"/>
        <v>0</v>
      </c>
      <c r="AB74" s="79">
        <v>0</v>
      </c>
      <c r="AC74" s="71">
        <v>0</v>
      </c>
      <c r="AD74" s="79">
        <f t="shared" si="47"/>
        <v>0</v>
      </c>
      <c r="AE74" s="79">
        <v>0</v>
      </c>
      <c r="AF74" s="71">
        <v>0</v>
      </c>
      <c r="AG74" s="79">
        <f t="shared" si="48"/>
        <v>0</v>
      </c>
      <c r="AH74" s="79">
        <v>0</v>
      </c>
      <c r="AI74" s="71">
        <v>0</v>
      </c>
      <c r="AJ74" s="79">
        <f t="shared" si="49"/>
        <v>0</v>
      </c>
      <c r="AK74" s="79">
        <v>0</v>
      </c>
      <c r="AL74" s="71">
        <v>0</v>
      </c>
      <c r="AM74" s="79">
        <f t="shared" si="50"/>
        <v>0</v>
      </c>
      <c r="AN74" s="79">
        <v>0</v>
      </c>
      <c r="AO74" s="71">
        <v>0</v>
      </c>
    </row>
    <row r="75" spans="1:41" ht="19.5" customHeight="1">
      <c r="A75" s="60" t="s">
        <v>38</v>
      </c>
      <c r="B75" s="60" t="s">
        <v>38</v>
      </c>
      <c r="C75" s="60" t="s">
        <v>38</v>
      </c>
      <c r="D75" s="60" t="s">
        <v>223</v>
      </c>
      <c r="E75" s="79">
        <f t="shared" si="36"/>
        <v>82.73</v>
      </c>
      <c r="F75" s="79">
        <f t="shared" si="37"/>
        <v>82.73</v>
      </c>
      <c r="G75" s="79">
        <f t="shared" si="38"/>
        <v>82.73</v>
      </c>
      <c r="H75" s="79">
        <v>0</v>
      </c>
      <c r="I75" s="71">
        <v>82.73</v>
      </c>
      <c r="J75" s="79">
        <f t="shared" si="39"/>
        <v>0</v>
      </c>
      <c r="K75" s="79">
        <v>0</v>
      </c>
      <c r="L75" s="71">
        <v>0</v>
      </c>
      <c r="M75" s="79">
        <f t="shared" si="40"/>
        <v>0</v>
      </c>
      <c r="N75" s="79">
        <v>0</v>
      </c>
      <c r="O75" s="71">
        <v>0</v>
      </c>
      <c r="P75" s="72">
        <f t="shared" si="41"/>
        <v>0</v>
      </c>
      <c r="Q75" s="79">
        <f t="shared" si="42"/>
        <v>0</v>
      </c>
      <c r="R75" s="79">
        <v>0</v>
      </c>
      <c r="S75" s="71">
        <v>0</v>
      </c>
      <c r="T75" s="79">
        <f t="shared" si="43"/>
        <v>0</v>
      </c>
      <c r="U75" s="79">
        <v>0</v>
      </c>
      <c r="V75" s="79">
        <v>0</v>
      </c>
      <c r="W75" s="79">
        <f t="shared" si="44"/>
        <v>0</v>
      </c>
      <c r="X75" s="79">
        <v>0</v>
      </c>
      <c r="Y75" s="71">
        <v>0</v>
      </c>
      <c r="Z75" s="72">
        <f t="shared" si="45"/>
        <v>0</v>
      </c>
      <c r="AA75" s="79">
        <f t="shared" si="46"/>
        <v>0</v>
      </c>
      <c r="AB75" s="79">
        <v>0</v>
      </c>
      <c r="AC75" s="71">
        <v>0</v>
      </c>
      <c r="AD75" s="79">
        <f t="shared" si="47"/>
        <v>0</v>
      </c>
      <c r="AE75" s="79">
        <v>0</v>
      </c>
      <c r="AF75" s="71">
        <v>0</v>
      </c>
      <c r="AG75" s="79">
        <f t="shared" si="48"/>
        <v>0</v>
      </c>
      <c r="AH75" s="79">
        <v>0</v>
      </c>
      <c r="AI75" s="71">
        <v>0</v>
      </c>
      <c r="AJ75" s="79">
        <f t="shared" si="49"/>
        <v>0</v>
      </c>
      <c r="AK75" s="79">
        <v>0</v>
      </c>
      <c r="AL75" s="71">
        <v>0</v>
      </c>
      <c r="AM75" s="79">
        <f t="shared" si="50"/>
        <v>0</v>
      </c>
      <c r="AN75" s="79">
        <v>0</v>
      </c>
      <c r="AO75" s="71">
        <v>0</v>
      </c>
    </row>
    <row r="76" spans="1:41" ht="19.5" customHeight="1">
      <c r="A76" s="60" t="s">
        <v>224</v>
      </c>
      <c r="B76" s="60" t="s">
        <v>113</v>
      </c>
      <c r="C76" s="60" t="s">
        <v>139</v>
      </c>
      <c r="D76" s="60" t="s">
        <v>225</v>
      </c>
      <c r="E76" s="79">
        <f t="shared" si="36"/>
        <v>82.73</v>
      </c>
      <c r="F76" s="79">
        <f t="shared" si="37"/>
        <v>82.73</v>
      </c>
      <c r="G76" s="79">
        <f t="shared" si="38"/>
        <v>82.73</v>
      </c>
      <c r="H76" s="79">
        <v>0</v>
      </c>
      <c r="I76" s="71">
        <v>82.73</v>
      </c>
      <c r="J76" s="79">
        <f t="shared" si="39"/>
        <v>0</v>
      </c>
      <c r="K76" s="79">
        <v>0</v>
      </c>
      <c r="L76" s="71">
        <v>0</v>
      </c>
      <c r="M76" s="79">
        <f t="shared" si="40"/>
        <v>0</v>
      </c>
      <c r="N76" s="79">
        <v>0</v>
      </c>
      <c r="O76" s="71">
        <v>0</v>
      </c>
      <c r="P76" s="72">
        <f t="shared" si="41"/>
        <v>0</v>
      </c>
      <c r="Q76" s="79">
        <f t="shared" si="42"/>
        <v>0</v>
      </c>
      <c r="R76" s="79">
        <v>0</v>
      </c>
      <c r="S76" s="71">
        <v>0</v>
      </c>
      <c r="T76" s="79">
        <f t="shared" si="43"/>
        <v>0</v>
      </c>
      <c r="U76" s="79">
        <v>0</v>
      </c>
      <c r="V76" s="79">
        <v>0</v>
      </c>
      <c r="W76" s="79">
        <f t="shared" si="44"/>
        <v>0</v>
      </c>
      <c r="X76" s="79">
        <v>0</v>
      </c>
      <c r="Y76" s="71">
        <v>0</v>
      </c>
      <c r="Z76" s="72">
        <f t="shared" si="45"/>
        <v>0</v>
      </c>
      <c r="AA76" s="79">
        <f t="shared" si="46"/>
        <v>0</v>
      </c>
      <c r="AB76" s="79">
        <v>0</v>
      </c>
      <c r="AC76" s="71">
        <v>0</v>
      </c>
      <c r="AD76" s="79">
        <f t="shared" si="47"/>
        <v>0</v>
      </c>
      <c r="AE76" s="79">
        <v>0</v>
      </c>
      <c r="AF76" s="71">
        <v>0</v>
      </c>
      <c r="AG76" s="79">
        <f t="shared" si="48"/>
        <v>0</v>
      </c>
      <c r="AH76" s="79">
        <v>0</v>
      </c>
      <c r="AI76" s="71">
        <v>0</v>
      </c>
      <c r="AJ76" s="79">
        <f t="shared" si="49"/>
        <v>0</v>
      </c>
      <c r="AK76" s="79">
        <v>0</v>
      </c>
      <c r="AL76" s="71">
        <v>0</v>
      </c>
      <c r="AM76" s="79">
        <f t="shared" si="50"/>
        <v>0</v>
      </c>
      <c r="AN76" s="79">
        <v>0</v>
      </c>
      <c r="AO76" s="7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5"/>
  <sheetViews>
    <sheetView showGridLines="0" showZeros="0" workbookViewId="0" topLeftCell="A1">
      <pane xSplit="5" ySplit="7" topLeftCell="AL14" activePane="bottomRight" state="frozen"/>
      <selection pane="bottomRight" activeCell="AQ13" sqref="AQ13:AR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2" style="0" customWidth="1"/>
    <col min="6" max="6" width="15" style="0" customWidth="1"/>
    <col min="7" max="7" width="12.16015625" style="0" customWidth="1"/>
    <col min="8" max="16" width="11.83203125" style="0" customWidth="1"/>
    <col min="17" max="20" width="9.16015625" style="0" customWidth="1"/>
    <col min="21" max="21" width="12.16015625" style="0" customWidth="1"/>
    <col min="22" max="47" width="9.16015625" style="0" customWidth="1"/>
    <col min="48" max="48" width="10.33203125" style="0" customWidth="1"/>
    <col min="49" max="49" width="11.66015625" style="0" customWidth="1"/>
    <col min="50" max="51" width="9.16015625" style="0" customWidth="1"/>
    <col min="52" max="52" width="15" style="0" customWidth="1"/>
    <col min="53" max="59" width="9.16015625" style="0" customWidth="1"/>
    <col min="60" max="60" width="12" style="0" customWidth="1"/>
    <col min="61" max="114" width="9.16015625" style="0" customWidth="1"/>
  </cols>
  <sheetData>
    <row r="1" spans="1:114" ht="19.5" customHeight="1">
      <c r="A1" s="48"/>
      <c r="B1" s="49"/>
      <c r="C1" s="49"/>
      <c r="D1" s="49"/>
      <c r="E1" s="49"/>
      <c r="DJ1" s="61" t="s">
        <v>235</v>
      </c>
    </row>
    <row r="2" spans="1:114" ht="19.5" customHeight="1">
      <c r="A2" s="50" t="s">
        <v>236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</row>
    <row r="3" spans="1:114" ht="19.5" customHeight="1">
      <c r="A3" s="94" t="s">
        <v>0</v>
      </c>
      <c r="B3" s="94"/>
      <c r="C3" s="94"/>
      <c r="D3" s="94"/>
      <c r="E3" s="94"/>
      <c r="G3" s="115"/>
      <c r="DJ3" s="126" t="s">
        <v>5</v>
      </c>
    </row>
    <row r="4" spans="1:114" ht="19.5" customHeight="1">
      <c r="A4" s="111" t="s">
        <v>57</v>
      </c>
      <c r="B4" s="112"/>
      <c r="C4" s="112"/>
      <c r="D4" s="113"/>
      <c r="E4" s="116"/>
      <c r="F4" s="75" t="s">
        <v>58</v>
      </c>
      <c r="G4" s="117" t="s">
        <v>237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22"/>
      <c r="U4" s="117" t="s">
        <v>238</v>
      </c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22"/>
      <c r="AW4" s="117" t="s">
        <v>239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22"/>
      <c r="BI4" s="117" t="s">
        <v>240</v>
      </c>
      <c r="BJ4" s="118"/>
      <c r="BK4" s="118"/>
      <c r="BL4" s="118"/>
      <c r="BM4" s="122"/>
      <c r="BN4" s="117" t="s">
        <v>241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22"/>
      <c r="CA4" s="117" t="s">
        <v>242</v>
      </c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22"/>
      <c r="CS4" s="123" t="s">
        <v>243</v>
      </c>
      <c r="CT4" s="124"/>
      <c r="CU4" s="125"/>
      <c r="CV4" s="123" t="s">
        <v>244</v>
      </c>
      <c r="CW4" s="124"/>
      <c r="CX4" s="124"/>
      <c r="CY4" s="124"/>
      <c r="CZ4" s="124"/>
      <c r="DA4" s="125"/>
      <c r="DB4" s="123" t="s">
        <v>245</v>
      </c>
      <c r="DC4" s="124"/>
      <c r="DD4" s="125"/>
      <c r="DE4" s="117" t="s">
        <v>246</v>
      </c>
      <c r="DF4" s="118"/>
      <c r="DG4" s="118"/>
      <c r="DH4" s="118"/>
      <c r="DI4" s="118"/>
      <c r="DJ4" s="122"/>
    </row>
    <row r="5" spans="1:114" ht="19.5" customHeight="1">
      <c r="A5" s="52" t="s">
        <v>68</v>
      </c>
      <c r="B5" s="53"/>
      <c r="C5" s="54"/>
      <c r="D5" s="114" t="s">
        <v>69</v>
      </c>
      <c r="E5" s="75" t="s">
        <v>70</v>
      </c>
      <c r="F5" s="67"/>
      <c r="G5" s="119" t="s">
        <v>73</v>
      </c>
      <c r="H5" s="119" t="s">
        <v>247</v>
      </c>
      <c r="I5" s="119" t="s">
        <v>248</v>
      </c>
      <c r="J5" s="119" t="s">
        <v>249</v>
      </c>
      <c r="K5" s="119" t="s">
        <v>250</v>
      </c>
      <c r="L5" s="119" t="s">
        <v>251</v>
      </c>
      <c r="M5" s="119" t="s">
        <v>252</v>
      </c>
      <c r="N5" s="119" t="s">
        <v>253</v>
      </c>
      <c r="O5" s="119" t="s">
        <v>254</v>
      </c>
      <c r="P5" s="119" t="s">
        <v>255</v>
      </c>
      <c r="Q5" s="119" t="s">
        <v>256</v>
      </c>
      <c r="R5" s="119" t="s">
        <v>257</v>
      </c>
      <c r="S5" s="119" t="s">
        <v>258</v>
      </c>
      <c r="T5" s="119" t="s">
        <v>259</v>
      </c>
      <c r="U5" s="119" t="s">
        <v>73</v>
      </c>
      <c r="V5" s="119" t="s">
        <v>260</v>
      </c>
      <c r="W5" s="119" t="s">
        <v>261</v>
      </c>
      <c r="X5" s="119" t="s">
        <v>262</v>
      </c>
      <c r="Y5" s="119" t="s">
        <v>263</v>
      </c>
      <c r="Z5" s="119" t="s">
        <v>264</v>
      </c>
      <c r="AA5" s="119" t="s">
        <v>265</v>
      </c>
      <c r="AB5" s="119" t="s">
        <v>266</v>
      </c>
      <c r="AC5" s="119" t="s">
        <v>267</v>
      </c>
      <c r="AD5" s="119" t="s">
        <v>268</v>
      </c>
      <c r="AE5" s="119" t="s">
        <v>269</v>
      </c>
      <c r="AF5" s="119" t="s">
        <v>270</v>
      </c>
      <c r="AG5" s="119" t="s">
        <v>271</v>
      </c>
      <c r="AH5" s="119" t="s">
        <v>272</v>
      </c>
      <c r="AI5" s="119" t="s">
        <v>273</v>
      </c>
      <c r="AJ5" s="119" t="s">
        <v>274</v>
      </c>
      <c r="AK5" s="119" t="s">
        <v>275</v>
      </c>
      <c r="AL5" s="119" t="s">
        <v>276</v>
      </c>
      <c r="AM5" s="119" t="s">
        <v>277</v>
      </c>
      <c r="AN5" s="119" t="s">
        <v>278</v>
      </c>
      <c r="AO5" s="119" t="s">
        <v>279</v>
      </c>
      <c r="AP5" s="119" t="s">
        <v>280</v>
      </c>
      <c r="AQ5" s="119" t="s">
        <v>281</v>
      </c>
      <c r="AR5" s="119" t="s">
        <v>282</v>
      </c>
      <c r="AS5" s="119" t="s">
        <v>283</v>
      </c>
      <c r="AT5" s="119" t="s">
        <v>284</v>
      </c>
      <c r="AU5" s="119" t="s">
        <v>285</v>
      </c>
      <c r="AV5" s="119" t="s">
        <v>286</v>
      </c>
      <c r="AW5" s="119" t="s">
        <v>73</v>
      </c>
      <c r="AX5" s="119" t="s">
        <v>287</v>
      </c>
      <c r="AY5" s="119" t="s">
        <v>288</v>
      </c>
      <c r="AZ5" s="119" t="s">
        <v>289</v>
      </c>
      <c r="BA5" s="119" t="s">
        <v>290</v>
      </c>
      <c r="BB5" s="119" t="s">
        <v>291</v>
      </c>
      <c r="BC5" s="119" t="s">
        <v>292</v>
      </c>
      <c r="BD5" s="119" t="s">
        <v>293</v>
      </c>
      <c r="BE5" s="119" t="s">
        <v>294</v>
      </c>
      <c r="BF5" s="119" t="s">
        <v>295</v>
      </c>
      <c r="BG5" s="119" t="s">
        <v>296</v>
      </c>
      <c r="BH5" s="66" t="s">
        <v>297</v>
      </c>
      <c r="BI5" s="66" t="s">
        <v>73</v>
      </c>
      <c r="BJ5" s="66" t="s">
        <v>298</v>
      </c>
      <c r="BK5" s="66" t="s">
        <v>299</v>
      </c>
      <c r="BL5" s="66" t="s">
        <v>300</v>
      </c>
      <c r="BM5" s="66" t="s">
        <v>301</v>
      </c>
      <c r="BN5" s="119" t="s">
        <v>73</v>
      </c>
      <c r="BO5" s="119" t="s">
        <v>302</v>
      </c>
      <c r="BP5" s="119" t="s">
        <v>303</v>
      </c>
      <c r="BQ5" s="119" t="s">
        <v>304</v>
      </c>
      <c r="BR5" s="119" t="s">
        <v>305</v>
      </c>
      <c r="BS5" s="119" t="s">
        <v>306</v>
      </c>
      <c r="BT5" s="119" t="s">
        <v>307</v>
      </c>
      <c r="BU5" s="119" t="s">
        <v>308</v>
      </c>
      <c r="BV5" s="119" t="s">
        <v>309</v>
      </c>
      <c r="BW5" s="119" t="s">
        <v>310</v>
      </c>
      <c r="BX5" s="84" t="s">
        <v>311</v>
      </c>
      <c r="BY5" s="84" t="s">
        <v>312</v>
      </c>
      <c r="BZ5" s="119" t="s">
        <v>313</v>
      </c>
      <c r="CA5" s="119" t="s">
        <v>73</v>
      </c>
      <c r="CB5" s="119" t="s">
        <v>302</v>
      </c>
      <c r="CC5" s="119" t="s">
        <v>303</v>
      </c>
      <c r="CD5" s="119" t="s">
        <v>304</v>
      </c>
      <c r="CE5" s="119" t="s">
        <v>305</v>
      </c>
      <c r="CF5" s="119" t="s">
        <v>306</v>
      </c>
      <c r="CG5" s="119" t="s">
        <v>307</v>
      </c>
      <c r="CH5" s="119" t="s">
        <v>308</v>
      </c>
      <c r="CI5" s="119" t="s">
        <v>314</v>
      </c>
      <c r="CJ5" s="119" t="s">
        <v>315</v>
      </c>
      <c r="CK5" s="119" t="s">
        <v>316</v>
      </c>
      <c r="CL5" s="119" t="s">
        <v>317</v>
      </c>
      <c r="CM5" s="119" t="s">
        <v>309</v>
      </c>
      <c r="CN5" s="119" t="s">
        <v>310</v>
      </c>
      <c r="CO5" s="119" t="s">
        <v>318</v>
      </c>
      <c r="CP5" s="84" t="s">
        <v>311</v>
      </c>
      <c r="CQ5" s="84" t="s">
        <v>312</v>
      </c>
      <c r="CR5" s="119" t="s">
        <v>319</v>
      </c>
      <c r="CS5" s="84" t="s">
        <v>73</v>
      </c>
      <c r="CT5" s="84" t="s">
        <v>320</v>
      </c>
      <c r="CU5" s="119" t="s">
        <v>321</v>
      </c>
      <c r="CV5" s="84" t="s">
        <v>73</v>
      </c>
      <c r="CW5" s="84" t="s">
        <v>320</v>
      </c>
      <c r="CX5" s="119" t="s">
        <v>322</v>
      </c>
      <c r="CY5" s="84" t="s">
        <v>323</v>
      </c>
      <c r="CZ5" s="84" t="s">
        <v>324</v>
      </c>
      <c r="DA5" s="66" t="s">
        <v>321</v>
      </c>
      <c r="DB5" s="84" t="s">
        <v>73</v>
      </c>
      <c r="DC5" s="84" t="s">
        <v>245</v>
      </c>
      <c r="DD5" s="84" t="s">
        <v>325</v>
      </c>
      <c r="DE5" s="119" t="s">
        <v>73</v>
      </c>
      <c r="DF5" s="119" t="s">
        <v>326</v>
      </c>
      <c r="DG5" s="119" t="s">
        <v>327</v>
      </c>
      <c r="DH5" s="119" t="s">
        <v>325</v>
      </c>
      <c r="DI5" s="119" t="s">
        <v>328</v>
      </c>
      <c r="DJ5" s="119" t="s">
        <v>246</v>
      </c>
    </row>
    <row r="6" spans="1:114" ht="30.75" customHeight="1">
      <c r="A6" s="57" t="s">
        <v>78</v>
      </c>
      <c r="B6" s="56" t="s">
        <v>79</v>
      </c>
      <c r="C6" s="58" t="s">
        <v>80</v>
      </c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8"/>
      <c r="BI6" s="68"/>
      <c r="BJ6" s="68"/>
      <c r="BK6" s="68"/>
      <c r="BL6" s="68"/>
      <c r="BM6" s="68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88"/>
      <c r="BY6" s="88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88"/>
      <c r="CQ6" s="88"/>
      <c r="CR6" s="69"/>
      <c r="CS6" s="88"/>
      <c r="CT6" s="88"/>
      <c r="CU6" s="69"/>
      <c r="CV6" s="88"/>
      <c r="CW6" s="88"/>
      <c r="CX6" s="69"/>
      <c r="CY6" s="88"/>
      <c r="CZ6" s="88"/>
      <c r="DA6" s="68"/>
      <c r="DB6" s="88"/>
      <c r="DC6" s="88"/>
      <c r="DD6" s="88"/>
      <c r="DE6" s="69"/>
      <c r="DF6" s="69"/>
      <c r="DG6" s="69"/>
      <c r="DH6" s="69"/>
      <c r="DI6" s="69"/>
      <c r="DJ6" s="69"/>
    </row>
    <row r="7" spans="1:114" ht="19.5" customHeight="1">
      <c r="A7" s="78" t="s">
        <v>38</v>
      </c>
      <c r="B7" s="78" t="s">
        <v>38</v>
      </c>
      <c r="C7" s="78" t="s">
        <v>38</v>
      </c>
      <c r="D7" s="78" t="s">
        <v>38</v>
      </c>
      <c r="E7" s="78" t="s">
        <v>58</v>
      </c>
      <c r="F7" s="120">
        <f>SUM(G7,U7,AW7,BI7,BN7,CA7,CS7,CV7,DB7,DE7)</f>
        <v>12966.439999999999</v>
      </c>
      <c r="G7" s="120">
        <f>SUM(H7:T7)</f>
        <v>5898.37</v>
      </c>
      <c r="H7" s="120">
        <v>3070.9</v>
      </c>
      <c r="I7" s="120">
        <v>348.64</v>
      </c>
      <c r="J7" s="120">
        <v>13.92</v>
      </c>
      <c r="K7" s="120">
        <v>0</v>
      </c>
      <c r="L7" s="120">
        <v>227.33</v>
      </c>
      <c r="M7" s="120">
        <v>1007.12</v>
      </c>
      <c r="N7" s="120">
        <v>363.97</v>
      </c>
      <c r="O7" s="120">
        <v>330.63</v>
      </c>
      <c r="P7" s="121">
        <v>6.07</v>
      </c>
      <c r="Q7" s="121">
        <v>46.18</v>
      </c>
      <c r="R7" s="121">
        <v>480.21</v>
      </c>
      <c r="S7" s="121">
        <v>0</v>
      </c>
      <c r="T7" s="121">
        <v>3.4</v>
      </c>
      <c r="U7" s="121">
        <v>3651.56</v>
      </c>
      <c r="V7" s="121">
        <v>66.04</v>
      </c>
      <c r="W7" s="121">
        <v>80.5</v>
      </c>
      <c r="X7" s="121">
        <v>3</v>
      </c>
      <c r="Y7" s="121">
        <v>0.15</v>
      </c>
      <c r="Z7" s="121">
        <v>25.35</v>
      </c>
      <c r="AA7" s="121">
        <v>113</v>
      </c>
      <c r="AB7" s="121">
        <v>25</v>
      </c>
      <c r="AC7" s="121">
        <v>0</v>
      </c>
      <c r="AD7" s="121">
        <v>135</v>
      </c>
      <c r="AE7" s="121">
        <v>211.77</v>
      </c>
      <c r="AF7" s="121">
        <v>0</v>
      </c>
      <c r="AG7" s="121">
        <v>57</v>
      </c>
      <c r="AH7" s="121">
        <v>38</v>
      </c>
      <c r="AI7" s="121">
        <v>82</v>
      </c>
      <c r="AJ7" s="121">
        <v>195.8</v>
      </c>
      <c r="AK7" s="121">
        <v>24</v>
      </c>
      <c r="AL7" s="121">
        <v>144</v>
      </c>
      <c r="AM7" s="121">
        <v>0</v>
      </c>
      <c r="AN7" s="121">
        <v>0</v>
      </c>
      <c r="AO7" s="121">
        <v>312.1</v>
      </c>
      <c r="AP7" s="121">
        <v>555</v>
      </c>
      <c r="AQ7" s="121">
        <v>96.46</v>
      </c>
      <c r="AR7" s="121">
        <v>91.83</v>
      </c>
      <c r="AS7" s="121">
        <v>66</v>
      </c>
      <c r="AT7" s="121">
        <v>45</v>
      </c>
      <c r="AU7" s="121">
        <v>0</v>
      </c>
      <c r="AV7" s="121">
        <v>1284.56</v>
      </c>
      <c r="AW7" s="121">
        <f>SUM(AX7:BH7)</f>
        <v>3024.0299999999997</v>
      </c>
      <c r="AX7" s="121">
        <f>SUM(AX9,AX20,AX29,AX41,AX52,AX65)</f>
        <v>154.88</v>
      </c>
      <c r="AY7" s="121">
        <f aca="true" t="shared" si="0" ref="AY7:DJ7">SUM(AY9,AY20,AY29,AY41,AY52,AY65)</f>
        <v>0</v>
      </c>
      <c r="AZ7" s="121">
        <f t="shared" si="0"/>
        <v>0</v>
      </c>
      <c r="BA7" s="121">
        <f t="shared" si="0"/>
        <v>1303.68</v>
      </c>
      <c r="BB7" s="121">
        <f t="shared" si="0"/>
        <v>464.93</v>
      </c>
      <c r="BC7" s="121">
        <f t="shared" si="0"/>
        <v>0</v>
      </c>
      <c r="BD7" s="121">
        <f t="shared" si="0"/>
        <v>0</v>
      </c>
      <c r="BE7" s="121">
        <f t="shared" si="0"/>
        <v>0</v>
      </c>
      <c r="BF7" s="121">
        <f t="shared" si="0"/>
        <v>1.51</v>
      </c>
      <c r="BG7" s="121">
        <f t="shared" si="0"/>
        <v>0</v>
      </c>
      <c r="BH7" s="121">
        <f t="shared" si="0"/>
        <v>1099.03</v>
      </c>
      <c r="BI7" s="121">
        <f t="shared" si="0"/>
        <v>0</v>
      </c>
      <c r="BJ7" s="121">
        <f t="shared" si="0"/>
        <v>0</v>
      </c>
      <c r="BK7" s="121">
        <f t="shared" si="0"/>
        <v>0</v>
      </c>
      <c r="BL7" s="121">
        <f t="shared" si="0"/>
        <v>0</v>
      </c>
      <c r="BM7" s="121">
        <f t="shared" si="0"/>
        <v>0</v>
      </c>
      <c r="BN7" s="121">
        <f t="shared" si="0"/>
        <v>0</v>
      </c>
      <c r="BO7" s="121">
        <f t="shared" si="0"/>
        <v>0</v>
      </c>
      <c r="BP7" s="121">
        <f t="shared" si="0"/>
        <v>0</v>
      </c>
      <c r="BQ7" s="121">
        <f t="shared" si="0"/>
        <v>0</v>
      </c>
      <c r="BR7" s="121">
        <f t="shared" si="0"/>
        <v>0</v>
      </c>
      <c r="BS7" s="121">
        <f t="shared" si="0"/>
        <v>0</v>
      </c>
      <c r="BT7" s="121">
        <f t="shared" si="0"/>
        <v>0</v>
      </c>
      <c r="BU7" s="121">
        <f t="shared" si="0"/>
        <v>0</v>
      </c>
      <c r="BV7" s="121">
        <f t="shared" si="0"/>
        <v>0</v>
      </c>
      <c r="BW7" s="121">
        <f t="shared" si="0"/>
        <v>0</v>
      </c>
      <c r="BX7" s="121">
        <f t="shared" si="0"/>
        <v>0</v>
      </c>
      <c r="BY7" s="121">
        <f t="shared" si="0"/>
        <v>0</v>
      </c>
      <c r="BZ7" s="121">
        <f t="shared" si="0"/>
        <v>0</v>
      </c>
      <c r="CA7" s="121">
        <f t="shared" si="0"/>
        <v>309.75</v>
      </c>
      <c r="CB7" s="121">
        <f t="shared" si="0"/>
        <v>0</v>
      </c>
      <c r="CC7" s="121">
        <f t="shared" si="0"/>
        <v>191.75</v>
      </c>
      <c r="CD7" s="121">
        <f t="shared" si="0"/>
        <v>0</v>
      </c>
      <c r="CE7" s="121">
        <f t="shared" si="0"/>
        <v>0</v>
      </c>
      <c r="CF7" s="121">
        <f t="shared" si="0"/>
        <v>0</v>
      </c>
      <c r="CG7" s="121">
        <f t="shared" si="0"/>
        <v>68</v>
      </c>
      <c r="CH7" s="121">
        <f t="shared" si="0"/>
        <v>0</v>
      </c>
      <c r="CI7" s="121">
        <f t="shared" si="0"/>
        <v>0</v>
      </c>
      <c r="CJ7" s="121">
        <f t="shared" si="0"/>
        <v>0</v>
      </c>
      <c r="CK7" s="121">
        <f t="shared" si="0"/>
        <v>0</v>
      </c>
      <c r="CL7" s="121">
        <f t="shared" si="0"/>
        <v>0</v>
      </c>
      <c r="CM7" s="121">
        <f t="shared" si="0"/>
        <v>0</v>
      </c>
      <c r="CN7" s="121">
        <f t="shared" si="0"/>
        <v>0</v>
      </c>
      <c r="CO7" s="121">
        <f t="shared" si="0"/>
        <v>0</v>
      </c>
      <c r="CP7" s="121">
        <f t="shared" si="0"/>
        <v>0</v>
      </c>
      <c r="CQ7" s="121">
        <f t="shared" si="0"/>
        <v>0</v>
      </c>
      <c r="CR7" s="121">
        <f t="shared" si="0"/>
        <v>50</v>
      </c>
      <c r="CS7" s="121">
        <f t="shared" si="0"/>
        <v>0</v>
      </c>
      <c r="CT7" s="121">
        <f t="shared" si="0"/>
        <v>0</v>
      </c>
      <c r="CU7" s="121">
        <f t="shared" si="0"/>
        <v>0</v>
      </c>
      <c r="CV7" s="121">
        <f t="shared" si="0"/>
        <v>0</v>
      </c>
      <c r="CW7" s="121">
        <f t="shared" si="0"/>
        <v>0</v>
      </c>
      <c r="CX7" s="121">
        <f t="shared" si="0"/>
        <v>0</v>
      </c>
      <c r="CY7" s="121">
        <f t="shared" si="0"/>
        <v>0</v>
      </c>
      <c r="CZ7" s="121">
        <f t="shared" si="0"/>
        <v>0</v>
      </c>
      <c r="DA7" s="121">
        <f t="shared" si="0"/>
        <v>0</v>
      </c>
      <c r="DB7" s="121">
        <f t="shared" si="0"/>
        <v>0</v>
      </c>
      <c r="DC7" s="121">
        <f t="shared" si="0"/>
        <v>0</v>
      </c>
      <c r="DD7" s="121">
        <f t="shared" si="0"/>
        <v>0</v>
      </c>
      <c r="DE7" s="121">
        <f t="shared" si="0"/>
        <v>82.73</v>
      </c>
      <c r="DF7" s="121">
        <f t="shared" si="0"/>
        <v>0</v>
      </c>
      <c r="DG7" s="121">
        <f t="shared" si="0"/>
        <v>0</v>
      </c>
      <c r="DH7" s="121">
        <f t="shared" si="0"/>
        <v>0</v>
      </c>
      <c r="DI7" s="121">
        <f t="shared" si="0"/>
        <v>0</v>
      </c>
      <c r="DJ7" s="121">
        <f t="shared" si="0"/>
        <v>82.73</v>
      </c>
    </row>
    <row r="8" spans="1:114" ht="19.5" customHeight="1">
      <c r="A8" s="78" t="s">
        <v>38</v>
      </c>
      <c r="B8" s="78" t="s">
        <v>38</v>
      </c>
      <c r="C8" s="78" t="s">
        <v>38</v>
      </c>
      <c r="D8" s="78" t="s">
        <v>38</v>
      </c>
      <c r="E8" s="78" t="s">
        <v>81</v>
      </c>
      <c r="F8" s="120">
        <f aca="true" t="shared" si="1" ref="F8:F38">SUM(G8,U8,AW8,BI8,BN8,CA8,CS8,CV8,DB8,DE8)</f>
        <v>3420.84</v>
      </c>
      <c r="G8" s="120">
        <f aca="true" t="shared" si="2" ref="G8:G25">SUM(H8:T8)</f>
        <v>526.61</v>
      </c>
      <c r="H8" s="120">
        <v>187.68</v>
      </c>
      <c r="I8" s="120">
        <v>152.27</v>
      </c>
      <c r="J8" s="120">
        <v>13.92</v>
      </c>
      <c r="K8" s="120">
        <v>0</v>
      </c>
      <c r="L8" s="120">
        <v>0</v>
      </c>
      <c r="M8" s="120">
        <v>68.8</v>
      </c>
      <c r="N8" s="120">
        <v>0</v>
      </c>
      <c r="O8" s="120">
        <v>40.48</v>
      </c>
      <c r="P8" s="121">
        <v>6.07</v>
      </c>
      <c r="Q8" s="121">
        <v>0</v>
      </c>
      <c r="R8" s="121">
        <v>53.99</v>
      </c>
      <c r="S8" s="121">
        <v>0</v>
      </c>
      <c r="T8" s="121">
        <v>3.4</v>
      </c>
      <c r="U8" s="121">
        <v>2669.75</v>
      </c>
      <c r="V8" s="121">
        <v>23</v>
      </c>
      <c r="W8" s="121">
        <v>74</v>
      </c>
      <c r="X8" s="121">
        <v>0</v>
      </c>
      <c r="Y8" s="121">
        <v>0</v>
      </c>
      <c r="Z8" s="121">
        <v>2</v>
      </c>
      <c r="AA8" s="121">
        <v>20</v>
      </c>
      <c r="AB8" s="121">
        <v>10</v>
      </c>
      <c r="AC8" s="121">
        <v>0</v>
      </c>
      <c r="AD8" s="121">
        <v>126</v>
      </c>
      <c r="AE8" s="121">
        <v>178.02</v>
      </c>
      <c r="AF8" s="121">
        <v>0</v>
      </c>
      <c r="AG8" s="121">
        <v>15</v>
      </c>
      <c r="AH8" s="121">
        <v>38</v>
      </c>
      <c r="AI8" s="121">
        <v>80</v>
      </c>
      <c r="AJ8" s="121">
        <v>126.8</v>
      </c>
      <c r="AK8" s="121">
        <v>20</v>
      </c>
      <c r="AL8" s="121">
        <v>0</v>
      </c>
      <c r="AM8" s="121">
        <v>0</v>
      </c>
      <c r="AN8" s="121">
        <v>0</v>
      </c>
      <c r="AO8" s="121">
        <v>296.6</v>
      </c>
      <c r="AP8" s="121">
        <v>555</v>
      </c>
      <c r="AQ8" s="121">
        <v>9</v>
      </c>
      <c r="AR8" s="121">
        <v>5.34</v>
      </c>
      <c r="AS8" s="121">
        <v>15</v>
      </c>
      <c r="AT8" s="121">
        <v>45</v>
      </c>
      <c r="AU8" s="121">
        <v>0</v>
      </c>
      <c r="AV8" s="121">
        <v>1030.99</v>
      </c>
      <c r="AW8" s="121"/>
      <c r="AX8" s="121">
        <v>0</v>
      </c>
      <c r="AY8" s="121">
        <v>0</v>
      </c>
      <c r="AZ8" s="121"/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224.48</v>
      </c>
      <c r="CB8" s="121">
        <v>0</v>
      </c>
      <c r="CC8" s="121">
        <v>156.48</v>
      </c>
      <c r="CD8" s="121">
        <v>0</v>
      </c>
      <c r="CE8" s="121">
        <v>0</v>
      </c>
      <c r="CF8" s="121">
        <v>0</v>
      </c>
      <c r="CG8" s="121">
        <v>68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  <c r="DI8" s="121">
        <v>0</v>
      </c>
      <c r="DJ8" s="121">
        <v>0</v>
      </c>
    </row>
    <row r="9" spans="1:114" ht="19.5" customHeight="1">
      <c r="A9" s="78" t="s">
        <v>38</v>
      </c>
      <c r="B9" s="78" t="s">
        <v>38</v>
      </c>
      <c r="C9" s="78" t="s">
        <v>38</v>
      </c>
      <c r="D9" s="78" t="s">
        <v>38</v>
      </c>
      <c r="E9" s="78" t="s">
        <v>82</v>
      </c>
      <c r="F9" s="120">
        <f t="shared" si="1"/>
        <v>3420.84</v>
      </c>
      <c r="G9" s="120">
        <f t="shared" si="2"/>
        <v>526.61</v>
      </c>
      <c r="H9" s="120">
        <v>187.68</v>
      </c>
      <c r="I9" s="120">
        <v>152.27</v>
      </c>
      <c r="J9" s="120">
        <v>13.92</v>
      </c>
      <c r="K9" s="120">
        <v>0</v>
      </c>
      <c r="L9" s="120">
        <v>0</v>
      </c>
      <c r="M9" s="120">
        <v>68.8</v>
      </c>
      <c r="N9" s="120">
        <v>0</v>
      </c>
      <c r="O9" s="120">
        <v>40.48</v>
      </c>
      <c r="P9" s="121">
        <v>6.07</v>
      </c>
      <c r="Q9" s="121">
        <v>0</v>
      </c>
      <c r="R9" s="121">
        <v>53.99</v>
      </c>
      <c r="S9" s="121">
        <v>0</v>
      </c>
      <c r="T9" s="121">
        <v>3.4</v>
      </c>
      <c r="U9" s="121">
        <v>2669.75</v>
      </c>
      <c r="V9" s="121">
        <v>23</v>
      </c>
      <c r="W9" s="121">
        <v>74</v>
      </c>
      <c r="X9" s="121">
        <v>0</v>
      </c>
      <c r="Y9" s="121">
        <v>0</v>
      </c>
      <c r="Z9" s="121">
        <v>2</v>
      </c>
      <c r="AA9" s="121">
        <v>20</v>
      </c>
      <c r="AB9" s="121">
        <v>10</v>
      </c>
      <c r="AC9" s="121">
        <v>0</v>
      </c>
      <c r="AD9" s="121">
        <v>126</v>
      </c>
      <c r="AE9" s="121">
        <v>178.02</v>
      </c>
      <c r="AF9" s="121">
        <v>0</v>
      </c>
      <c r="AG9" s="121">
        <v>15</v>
      </c>
      <c r="AH9" s="121">
        <v>38</v>
      </c>
      <c r="AI9" s="121">
        <v>80</v>
      </c>
      <c r="AJ9" s="121">
        <v>126.8</v>
      </c>
      <c r="AK9" s="121">
        <v>20</v>
      </c>
      <c r="AL9" s="121">
        <v>0</v>
      </c>
      <c r="AM9" s="121">
        <v>0</v>
      </c>
      <c r="AN9" s="121">
        <v>0</v>
      </c>
      <c r="AO9" s="121">
        <v>296.6</v>
      </c>
      <c r="AP9" s="121">
        <v>555</v>
      </c>
      <c r="AQ9" s="121">
        <v>9</v>
      </c>
      <c r="AR9" s="121">
        <v>5.34</v>
      </c>
      <c r="AS9" s="121">
        <v>15</v>
      </c>
      <c r="AT9" s="121">
        <v>45</v>
      </c>
      <c r="AU9" s="121">
        <v>0</v>
      </c>
      <c r="AV9" s="121">
        <v>1030.99</v>
      </c>
      <c r="AW9" s="121"/>
      <c r="AX9" s="121">
        <v>0</v>
      </c>
      <c r="AY9" s="121">
        <v>0</v>
      </c>
      <c r="AZ9" s="121"/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224.48</v>
      </c>
      <c r="CB9" s="121">
        <v>0</v>
      </c>
      <c r="CC9" s="121">
        <v>156.48</v>
      </c>
      <c r="CD9" s="121">
        <v>0</v>
      </c>
      <c r="CE9" s="121">
        <v>0</v>
      </c>
      <c r="CF9" s="121">
        <v>0</v>
      </c>
      <c r="CG9" s="121">
        <v>68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v>0</v>
      </c>
      <c r="DE9" s="121">
        <v>0</v>
      </c>
      <c r="DF9" s="121">
        <v>0</v>
      </c>
      <c r="DG9" s="121">
        <v>0</v>
      </c>
      <c r="DH9" s="121">
        <v>0</v>
      </c>
      <c r="DI9" s="121">
        <v>0</v>
      </c>
      <c r="DJ9" s="121">
        <v>0</v>
      </c>
    </row>
    <row r="10" spans="1:114" ht="19.5" customHeight="1">
      <c r="A10" s="78" t="s">
        <v>83</v>
      </c>
      <c r="B10" s="78" t="s">
        <v>84</v>
      </c>
      <c r="C10" s="78" t="s">
        <v>85</v>
      </c>
      <c r="D10" s="78" t="s">
        <v>86</v>
      </c>
      <c r="E10" s="78" t="s">
        <v>87</v>
      </c>
      <c r="F10" s="120">
        <f t="shared" si="1"/>
        <v>114</v>
      </c>
      <c r="G10" s="120">
        <f t="shared" si="2"/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114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114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  <c r="DI10" s="121">
        <v>0</v>
      </c>
      <c r="DJ10" s="121">
        <v>0</v>
      </c>
    </row>
    <row r="11" spans="1:114" ht="19.5" customHeight="1">
      <c r="A11" s="78" t="s">
        <v>88</v>
      </c>
      <c r="B11" s="78" t="s">
        <v>89</v>
      </c>
      <c r="C11" s="78" t="s">
        <v>89</v>
      </c>
      <c r="D11" s="78" t="s">
        <v>86</v>
      </c>
      <c r="E11" s="78" t="s">
        <v>90</v>
      </c>
      <c r="F11" s="120">
        <f t="shared" si="1"/>
        <v>68.8</v>
      </c>
      <c r="G11" s="120">
        <f t="shared" si="2"/>
        <v>68.8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68.8</v>
      </c>
      <c r="N11" s="120">
        <v>0</v>
      </c>
      <c r="O11" s="120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  <c r="DH11" s="121">
        <v>0</v>
      </c>
      <c r="DI11" s="121">
        <v>0</v>
      </c>
      <c r="DJ11" s="121">
        <v>0</v>
      </c>
    </row>
    <row r="12" spans="1:114" ht="19.5" customHeight="1">
      <c r="A12" s="78" t="s">
        <v>88</v>
      </c>
      <c r="B12" s="78" t="s">
        <v>91</v>
      </c>
      <c r="C12" s="78" t="s">
        <v>89</v>
      </c>
      <c r="D12" s="78" t="s">
        <v>86</v>
      </c>
      <c r="E12" s="78" t="s">
        <v>92</v>
      </c>
      <c r="F12" s="120">
        <f t="shared" si="1"/>
        <v>0</v>
      </c>
      <c r="G12" s="120">
        <f t="shared" si="2"/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/>
      <c r="AX12" s="121">
        <v>0</v>
      </c>
      <c r="AY12" s="121">
        <v>0</v>
      </c>
      <c r="AZ12" s="121"/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  <c r="DI12" s="121">
        <v>0</v>
      </c>
      <c r="DJ12" s="121">
        <v>0</v>
      </c>
    </row>
    <row r="13" spans="1:114" ht="19.5" customHeight="1">
      <c r="A13" s="78" t="s">
        <v>88</v>
      </c>
      <c r="B13" s="78" t="s">
        <v>93</v>
      </c>
      <c r="C13" s="78" t="s">
        <v>94</v>
      </c>
      <c r="D13" s="78" t="s">
        <v>86</v>
      </c>
      <c r="E13" s="78" t="s">
        <v>95</v>
      </c>
      <c r="F13" s="120">
        <f t="shared" si="1"/>
        <v>855.5</v>
      </c>
      <c r="G13" s="120">
        <f t="shared" si="2"/>
        <v>357.27000000000004</v>
      </c>
      <c r="H13" s="120">
        <v>187.68</v>
      </c>
      <c r="I13" s="120">
        <v>152.27</v>
      </c>
      <c r="J13" s="120">
        <v>13.92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3.4</v>
      </c>
      <c r="U13" s="121">
        <v>498.23</v>
      </c>
      <c r="V13" s="121">
        <v>23</v>
      </c>
      <c r="W13" s="121">
        <v>0</v>
      </c>
      <c r="X13" s="121">
        <v>0</v>
      </c>
      <c r="Y13" s="121">
        <v>0</v>
      </c>
      <c r="Z13" s="121">
        <v>2</v>
      </c>
      <c r="AA13" s="121">
        <v>20</v>
      </c>
      <c r="AB13" s="121">
        <v>10</v>
      </c>
      <c r="AC13" s="121">
        <v>0</v>
      </c>
      <c r="AD13" s="121">
        <v>126</v>
      </c>
      <c r="AE13" s="121">
        <v>171</v>
      </c>
      <c r="AF13" s="121">
        <v>0</v>
      </c>
      <c r="AG13" s="121">
        <v>15</v>
      </c>
      <c r="AH13" s="121">
        <v>0</v>
      </c>
      <c r="AI13" s="121">
        <v>80</v>
      </c>
      <c r="AJ13" s="121">
        <v>0</v>
      </c>
      <c r="AK13" s="121">
        <v>20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9</v>
      </c>
      <c r="AR13" s="121">
        <v>5.34</v>
      </c>
      <c r="AS13" s="121">
        <v>15</v>
      </c>
      <c r="AT13" s="121">
        <v>0</v>
      </c>
      <c r="AU13" s="121">
        <v>0</v>
      </c>
      <c r="AV13" s="121">
        <v>1.89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v>0</v>
      </c>
      <c r="DE13" s="121">
        <v>0</v>
      </c>
      <c r="DF13" s="121">
        <v>0</v>
      </c>
      <c r="DG13" s="121">
        <v>0</v>
      </c>
      <c r="DH13" s="121">
        <v>0</v>
      </c>
      <c r="DI13" s="121">
        <v>0</v>
      </c>
      <c r="DJ13" s="121">
        <v>0</v>
      </c>
    </row>
    <row r="14" spans="1:114" ht="19.5" customHeight="1">
      <c r="A14" s="78" t="s">
        <v>88</v>
      </c>
      <c r="B14" s="78" t="s">
        <v>93</v>
      </c>
      <c r="C14" s="78" t="s">
        <v>96</v>
      </c>
      <c r="D14" s="78" t="s">
        <v>86</v>
      </c>
      <c r="E14" s="78" t="s">
        <v>97</v>
      </c>
      <c r="F14" s="120">
        <f t="shared" si="1"/>
        <v>1282</v>
      </c>
      <c r="G14" s="120">
        <f t="shared" si="2"/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1057.52</v>
      </c>
      <c r="V14" s="121">
        <v>0</v>
      </c>
      <c r="W14" s="121">
        <v>74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7.02</v>
      </c>
      <c r="AF14" s="121">
        <v>0</v>
      </c>
      <c r="AG14" s="121">
        <v>0</v>
      </c>
      <c r="AH14" s="121">
        <v>38</v>
      </c>
      <c r="AI14" s="121">
        <v>0</v>
      </c>
      <c r="AJ14" s="121">
        <v>12.8</v>
      </c>
      <c r="AK14" s="121">
        <v>0</v>
      </c>
      <c r="AL14" s="121">
        <v>0</v>
      </c>
      <c r="AM14" s="121">
        <v>0</v>
      </c>
      <c r="AN14" s="121">
        <v>0</v>
      </c>
      <c r="AO14" s="121">
        <v>296.6</v>
      </c>
      <c r="AP14" s="121">
        <v>555</v>
      </c>
      <c r="AQ14" s="121">
        <v>0</v>
      </c>
      <c r="AR14" s="121">
        <v>0</v>
      </c>
      <c r="AS14" s="121">
        <v>0</v>
      </c>
      <c r="AT14" s="121">
        <v>45</v>
      </c>
      <c r="AU14" s="121">
        <v>0</v>
      </c>
      <c r="AV14" s="121">
        <v>29.1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224.48</v>
      </c>
      <c r="CB14" s="121">
        <v>0</v>
      </c>
      <c r="CC14" s="121">
        <v>156.48</v>
      </c>
      <c r="CD14" s="121">
        <v>0</v>
      </c>
      <c r="CE14" s="121">
        <v>0</v>
      </c>
      <c r="CF14" s="121">
        <v>0</v>
      </c>
      <c r="CG14" s="121">
        <v>68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v>0</v>
      </c>
      <c r="DE14" s="121">
        <v>0</v>
      </c>
      <c r="DF14" s="121">
        <v>0</v>
      </c>
      <c r="DG14" s="121">
        <v>0</v>
      </c>
      <c r="DH14" s="121">
        <v>0</v>
      </c>
      <c r="DI14" s="121">
        <v>0</v>
      </c>
      <c r="DJ14" s="121">
        <v>0</v>
      </c>
    </row>
    <row r="15" spans="1:114" ht="19.5" customHeight="1">
      <c r="A15" s="78" t="s">
        <v>88</v>
      </c>
      <c r="B15" s="78" t="s">
        <v>93</v>
      </c>
      <c r="C15" s="78" t="s">
        <v>98</v>
      </c>
      <c r="D15" s="78" t="s">
        <v>86</v>
      </c>
      <c r="E15" s="78" t="s">
        <v>99</v>
      </c>
      <c r="F15" s="120">
        <f t="shared" si="1"/>
        <v>1000</v>
      </c>
      <c r="G15" s="120">
        <f t="shared" si="2"/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1000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1000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v>0</v>
      </c>
      <c r="DE15" s="121">
        <v>0</v>
      </c>
      <c r="DF15" s="121">
        <v>0</v>
      </c>
      <c r="DG15" s="121">
        <v>0</v>
      </c>
      <c r="DH15" s="121">
        <v>0</v>
      </c>
      <c r="DI15" s="121">
        <v>0</v>
      </c>
      <c r="DJ15" s="121">
        <v>0</v>
      </c>
    </row>
    <row r="16" spans="1:114" ht="19.5" customHeight="1">
      <c r="A16" s="78" t="s">
        <v>100</v>
      </c>
      <c r="B16" s="78" t="s">
        <v>101</v>
      </c>
      <c r="C16" s="78" t="s">
        <v>94</v>
      </c>
      <c r="D16" s="78" t="s">
        <v>86</v>
      </c>
      <c r="E16" s="78" t="s">
        <v>102</v>
      </c>
      <c r="F16" s="120">
        <f t="shared" si="1"/>
        <v>40.48</v>
      </c>
      <c r="G16" s="120">
        <f t="shared" si="2"/>
        <v>40.48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40.48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0</v>
      </c>
      <c r="DF16" s="121">
        <v>0</v>
      </c>
      <c r="DG16" s="121">
        <v>0</v>
      </c>
      <c r="DH16" s="121">
        <v>0</v>
      </c>
      <c r="DI16" s="121">
        <v>0</v>
      </c>
      <c r="DJ16" s="121">
        <v>0</v>
      </c>
    </row>
    <row r="17" spans="1:114" ht="19.5" customHeight="1">
      <c r="A17" s="78" t="s">
        <v>100</v>
      </c>
      <c r="B17" s="78" t="s">
        <v>101</v>
      </c>
      <c r="C17" s="78" t="s">
        <v>85</v>
      </c>
      <c r="D17" s="78" t="s">
        <v>86</v>
      </c>
      <c r="E17" s="78" t="s">
        <v>103</v>
      </c>
      <c r="F17" s="120">
        <f t="shared" si="1"/>
        <v>6.07</v>
      </c>
      <c r="G17" s="120">
        <f t="shared" si="2"/>
        <v>6.07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1">
        <v>6.07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v>0</v>
      </c>
      <c r="DE17" s="121">
        <v>0</v>
      </c>
      <c r="DF17" s="121">
        <v>0</v>
      </c>
      <c r="DG17" s="121">
        <v>0</v>
      </c>
      <c r="DH17" s="121">
        <v>0</v>
      </c>
      <c r="DI17" s="121">
        <v>0</v>
      </c>
      <c r="DJ17" s="121">
        <v>0</v>
      </c>
    </row>
    <row r="18" spans="1:114" ht="19.5" customHeight="1">
      <c r="A18" s="78" t="s">
        <v>104</v>
      </c>
      <c r="B18" s="78" t="s">
        <v>96</v>
      </c>
      <c r="C18" s="78" t="s">
        <v>94</v>
      </c>
      <c r="D18" s="78" t="s">
        <v>86</v>
      </c>
      <c r="E18" s="78" t="s">
        <v>105</v>
      </c>
      <c r="F18" s="120">
        <f t="shared" si="1"/>
        <v>53.99</v>
      </c>
      <c r="G18" s="120">
        <f t="shared" si="2"/>
        <v>53.99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1">
        <v>0</v>
      </c>
      <c r="Q18" s="121">
        <v>0</v>
      </c>
      <c r="R18" s="121">
        <v>53.99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  <c r="DH18" s="121">
        <v>0</v>
      </c>
      <c r="DI18" s="121">
        <v>0</v>
      </c>
      <c r="DJ18" s="121">
        <v>0</v>
      </c>
    </row>
    <row r="19" spans="1:114" ht="19.5" customHeight="1">
      <c r="A19" s="78" t="s">
        <v>38</v>
      </c>
      <c r="B19" s="78" t="s">
        <v>38</v>
      </c>
      <c r="C19" s="78" t="s">
        <v>38</v>
      </c>
      <c r="D19" s="78" t="s">
        <v>38</v>
      </c>
      <c r="E19" s="78" t="s">
        <v>106</v>
      </c>
      <c r="F19" s="120">
        <f t="shared" si="1"/>
        <v>485.36999999999995</v>
      </c>
      <c r="G19" s="120">
        <f t="shared" si="2"/>
        <v>339.96999999999997</v>
      </c>
      <c r="H19" s="120">
        <v>158.76</v>
      </c>
      <c r="I19" s="120">
        <v>17.16</v>
      </c>
      <c r="J19" s="120">
        <v>0</v>
      </c>
      <c r="K19" s="120">
        <v>0</v>
      </c>
      <c r="L19" s="120">
        <v>40</v>
      </c>
      <c r="M19" s="120">
        <v>47.3</v>
      </c>
      <c r="N19" s="120">
        <v>12.71</v>
      </c>
      <c r="O19" s="120">
        <v>26.3</v>
      </c>
      <c r="P19" s="121">
        <v>0</v>
      </c>
      <c r="Q19" s="121">
        <v>3.66</v>
      </c>
      <c r="R19" s="121">
        <v>34.08</v>
      </c>
      <c r="S19" s="121">
        <v>0</v>
      </c>
      <c r="T19" s="121">
        <v>0</v>
      </c>
      <c r="U19" s="121">
        <v>145.35</v>
      </c>
      <c r="V19" s="121">
        <v>3.16</v>
      </c>
      <c r="W19" s="121">
        <v>2.5</v>
      </c>
      <c r="X19" s="121">
        <v>0</v>
      </c>
      <c r="Y19" s="121">
        <v>0</v>
      </c>
      <c r="Z19" s="121">
        <v>9</v>
      </c>
      <c r="AA19" s="121">
        <v>35</v>
      </c>
      <c r="AB19" s="121">
        <v>7</v>
      </c>
      <c r="AC19" s="121">
        <v>0</v>
      </c>
      <c r="AD19" s="121">
        <v>8</v>
      </c>
      <c r="AE19" s="121">
        <v>7.75</v>
      </c>
      <c r="AF19" s="121">
        <v>0</v>
      </c>
      <c r="AG19" s="121">
        <v>8</v>
      </c>
      <c r="AH19" s="121">
        <v>0</v>
      </c>
      <c r="AI19" s="121">
        <v>0</v>
      </c>
      <c r="AJ19" s="121">
        <v>50</v>
      </c>
      <c r="AK19" s="121">
        <v>1</v>
      </c>
      <c r="AL19" s="121">
        <v>0</v>
      </c>
      <c r="AM19" s="121">
        <v>0</v>
      </c>
      <c r="AN19" s="121">
        <v>0</v>
      </c>
      <c r="AO19" s="121">
        <v>0.5</v>
      </c>
      <c r="AP19" s="121">
        <v>0</v>
      </c>
      <c r="AQ19" s="121">
        <v>3.26</v>
      </c>
      <c r="AR19" s="121">
        <v>4.76</v>
      </c>
      <c r="AS19" s="121">
        <v>0</v>
      </c>
      <c r="AT19" s="121">
        <v>0</v>
      </c>
      <c r="AU19" s="121">
        <v>0</v>
      </c>
      <c r="AV19" s="121">
        <v>5.42</v>
      </c>
      <c r="AW19" s="121">
        <v>0.05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0.05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v>0</v>
      </c>
      <c r="DE19" s="121">
        <v>0</v>
      </c>
      <c r="DF19" s="121">
        <v>0</v>
      </c>
      <c r="DG19" s="121">
        <v>0</v>
      </c>
      <c r="DH19" s="121">
        <v>0</v>
      </c>
      <c r="DI19" s="121">
        <v>0</v>
      </c>
      <c r="DJ19" s="121">
        <v>0</v>
      </c>
    </row>
    <row r="20" spans="1:114" ht="19.5" customHeight="1">
      <c r="A20" s="78" t="s">
        <v>38</v>
      </c>
      <c r="B20" s="78" t="s">
        <v>38</v>
      </c>
      <c r="C20" s="78" t="s">
        <v>38</v>
      </c>
      <c r="D20" s="78" t="s">
        <v>38</v>
      </c>
      <c r="E20" s="78" t="s">
        <v>107</v>
      </c>
      <c r="F20" s="120">
        <f t="shared" si="1"/>
        <v>485.36999999999995</v>
      </c>
      <c r="G20" s="120">
        <f t="shared" si="2"/>
        <v>339.96999999999997</v>
      </c>
      <c r="H20" s="120">
        <v>158.76</v>
      </c>
      <c r="I20" s="120">
        <v>17.16</v>
      </c>
      <c r="J20" s="120">
        <v>0</v>
      </c>
      <c r="K20" s="120">
        <v>0</v>
      </c>
      <c r="L20" s="120">
        <v>40</v>
      </c>
      <c r="M20" s="120">
        <v>47.3</v>
      </c>
      <c r="N20" s="120">
        <v>12.71</v>
      </c>
      <c r="O20" s="120">
        <v>26.3</v>
      </c>
      <c r="P20" s="121">
        <v>0</v>
      </c>
      <c r="Q20" s="121">
        <v>3.66</v>
      </c>
      <c r="R20" s="121">
        <v>34.08</v>
      </c>
      <c r="S20" s="121">
        <v>0</v>
      </c>
      <c r="T20" s="121">
        <v>0</v>
      </c>
      <c r="U20" s="121">
        <v>145.35</v>
      </c>
      <c r="V20" s="121">
        <v>3.16</v>
      </c>
      <c r="W20" s="121">
        <v>2.5</v>
      </c>
      <c r="X20" s="121">
        <v>0</v>
      </c>
      <c r="Y20" s="121">
        <v>0</v>
      </c>
      <c r="Z20" s="121">
        <v>9</v>
      </c>
      <c r="AA20" s="121">
        <v>35</v>
      </c>
      <c r="AB20" s="121">
        <v>7</v>
      </c>
      <c r="AC20" s="121">
        <v>0</v>
      </c>
      <c r="AD20" s="121">
        <v>8</v>
      </c>
      <c r="AE20" s="121">
        <v>7.75</v>
      </c>
      <c r="AF20" s="121">
        <v>0</v>
      </c>
      <c r="AG20" s="121">
        <v>8</v>
      </c>
      <c r="AH20" s="121">
        <v>0</v>
      </c>
      <c r="AI20" s="121">
        <v>0</v>
      </c>
      <c r="AJ20" s="121">
        <v>50</v>
      </c>
      <c r="AK20" s="121">
        <v>1</v>
      </c>
      <c r="AL20" s="121">
        <v>0</v>
      </c>
      <c r="AM20" s="121">
        <v>0</v>
      </c>
      <c r="AN20" s="121">
        <v>0</v>
      </c>
      <c r="AO20" s="121">
        <v>0.5</v>
      </c>
      <c r="AP20" s="121">
        <v>0</v>
      </c>
      <c r="AQ20" s="121">
        <v>3.26</v>
      </c>
      <c r="AR20" s="121">
        <v>4.76</v>
      </c>
      <c r="AS20" s="121">
        <v>0</v>
      </c>
      <c r="AT20" s="121">
        <v>0</v>
      </c>
      <c r="AU20" s="121">
        <v>0</v>
      </c>
      <c r="AV20" s="121">
        <v>5.42</v>
      </c>
      <c r="AW20" s="121">
        <v>0.05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0.05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v>0</v>
      </c>
      <c r="DE20" s="121">
        <v>0</v>
      </c>
      <c r="DF20" s="121">
        <v>0</v>
      </c>
      <c r="DG20" s="121">
        <v>0</v>
      </c>
      <c r="DH20" s="121">
        <v>0</v>
      </c>
      <c r="DI20" s="121">
        <v>0</v>
      </c>
      <c r="DJ20" s="121">
        <v>0</v>
      </c>
    </row>
    <row r="21" spans="1:114" ht="19.5" customHeight="1">
      <c r="A21" s="78" t="s">
        <v>83</v>
      </c>
      <c r="B21" s="78" t="s">
        <v>84</v>
      </c>
      <c r="C21" s="78" t="s">
        <v>85</v>
      </c>
      <c r="D21" s="78" t="s">
        <v>108</v>
      </c>
      <c r="E21" s="78" t="s">
        <v>87</v>
      </c>
      <c r="F21" s="120">
        <f t="shared" si="1"/>
        <v>50</v>
      </c>
      <c r="G21" s="120">
        <f t="shared" si="2"/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50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50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  <c r="DH21" s="121">
        <v>0</v>
      </c>
      <c r="DI21" s="121">
        <v>0</v>
      </c>
      <c r="DJ21" s="121">
        <v>0</v>
      </c>
    </row>
    <row r="22" spans="1:114" ht="19.5" customHeight="1">
      <c r="A22" s="78" t="s">
        <v>88</v>
      </c>
      <c r="B22" s="78" t="s">
        <v>89</v>
      </c>
      <c r="C22" s="78" t="s">
        <v>89</v>
      </c>
      <c r="D22" s="78" t="s">
        <v>108</v>
      </c>
      <c r="E22" s="78" t="s">
        <v>90</v>
      </c>
      <c r="F22" s="120">
        <f t="shared" si="1"/>
        <v>47.3</v>
      </c>
      <c r="G22" s="120">
        <f t="shared" si="2"/>
        <v>47.3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47.3</v>
      </c>
      <c r="N22" s="120">
        <v>0</v>
      </c>
      <c r="O22" s="12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  <c r="DI22" s="121">
        <v>0</v>
      </c>
      <c r="DJ22" s="121">
        <v>0</v>
      </c>
    </row>
    <row r="23" spans="1:114" ht="19.5" customHeight="1">
      <c r="A23" s="78" t="s">
        <v>88</v>
      </c>
      <c r="B23" s="78" t="s">
        <v>89</v>
      </c>
      <c r="C23" s="78" t="s">
        <v>109</v>
      </c>
      <c r="D23" s="78" t="s">
        <v>108</v>
      </c>
      <c r="E23" s="78" t="s">
        <v>110</v>
      </c>
      <c r="F23" s="120">
        <f t="shared" si="1"/>
        <v>12.71</v>
      </c>
      <c r="G23" s="120">
        <f t="shared" si="2"/>
        <v>12.71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12.71</v>
      </c>
      <c r="O23" s="120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0</v>
      </c>
      <c r="DF23" s="121">
        <v>0</v>
      </c>
      <c r="DG23" s="121">
        <v>0</v>
      </c>
      <c r="DH23" s="121">
        <v>0</v>
      </c>
      <c r="DI23" s="121">
        <v>0</v>
      </c>
      <c r="DJ23" s="121">
        <v>0</v>
      </c>
    </row>
    <row r="24" spans="1:114" ht="19.5" customHeight="1">
      <c r="A24" s="78" t="s">
        <v>88</v>
      </c>
      <c r="B24" s="78" t="s">
        <v>93</v>
      </c>
      <c r="C24" s="78" t="s">
        <v>111</v>
      </c>
      <c r="D24" s="78" t="s">
        <v>108</v>
      </c>
      <c r="E24" s="78" t="s">
        <v>112</v>
      </c>
      <c r="F24" s="120">
        <f t="shared" si="1"/>
        <v>301.59</v>
      </c>
      <c r="G24" s="120">
        <f t="shared" si="2"/>
        <v>206.19</v>
      </c>
      <c r="H24" s="120">
        <v>158.76</v>
      </c>
      <c r="I24" s="120">
        <v>3.77</v>
      </c>
      <c r="J24" s="120">
        <v>0</v>
      </c>
      <c r="K24" s="120">
        <v>0</v>
      </c>
      <c r="L24" s="120">
        <v>40</v>
      </c>
      <c r="M24" s="120">
        <v>0</v>
      </c>
      <c r="N24" s="120">
        <v>0</v>
      </c>
      <c r="O24" s="120">
        <v>0</v>
      </c>
      <c r="P24" s="121">
        <v>0</v>
      </c>
      <c r="Q24" s="121">
        <v>3.66</v>
      </c>
      <c r="R24" s="121">
        <v>0</v>
      </c>
      <c r="S24" s="121">
        <v>0</v>
      </c>
      <c r="T24" s="121">
        <v>0</v>
      </c>
      <c r="U24" s="121">
        <v>95.35</v>
      </c>
      <c r="V24" s="121">
        <v>3.16</v>
      </c>
      <c r="W24" s="121">
        <v>2.5</v>
      </c>
      <c r="X24" s="121">
        <v>0</v>
      </c>
      <c r="Y24" s="121">
        <v>0</v>
      </c>
      <c r="Z24" s="121">
        <v>9</v>
      </c>
      <c r="AA24" s="121">
        <v>35</v>
      </c>
      <c r="AB24" s="121">
        <v>7</v>
      </c>
      <c r="AC24" s="121">
        <v>0</v>
      </c>
      <c r="AD24" s="121">
        <v>8</v>
      </c>
      <c r="AE24" s="121">
        <v>7.75</v>
      </c>
      <c r="AF24" s="121">
        <v>0</v>
      </c>
      <c r="AG24" s="121">
        <v>8</v>
      </c>
      <c r="AH24" s="121">
        <v>0</v>
      </c>
      <c r="AI24" s="121">
        <v>0</v>
      </c>
      <c r="AJ24" s="121">
        <v>0</v>
      </c>
      <c r="AK24" s="121">
        <v>1</v>
      </c>
      <c r="AL24" s="121">
        <v>0</v>
      </c>
      <c r="AM24" s="121">
        <v>0</v>
      </c>
      <c r="AN24" s="121">
        <v>0</v>
      </c>
      <c r="AO24" s="121">
        <v>0.5</v>
      </c>
      <c r="AP24" s="121">
        <v>0</v>
      </c>
      <c r="AQ24" s="121">
        <v>3.26</v>
      </c>
      <c r="AR24" s="121">
        <v>4.76</v>
      </c>
      <c r="AS24" s="121">
        <v>0</v>
      </c>
      <c r="AT24" s="121">
        <v>0</v>
      </c>
      <c r="AU24" s="121">
        <v>0</v>
      </c>
      <c r="AV24" s="121">
        <v>5.42</v>
      </c>
      <c r="AW24" s="121">
        <v>0.05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0.05</v>
      </c>
      <c r="BG24" s="121">
        <v>0</v>
      </c>
      <c r="BH24" s="121"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0</v>
      </c>
      <c r="DD24" s="121">
        <v>0</v>
      </c>
      <c r="DE24" s="121">
        <v>0</v>
      </c>
      <c r="DF24" s="121">
        <v>0</v>
      </c>
      <c r="DG24" s="121">
        <v>0</v>
      </c>
      <c r="DH24" s="121">
        <v>0</v>
      </c>
      <c r="DI24" s="121">
        <v>0</v>
      </c>
      <c r="DJ24" s="121">
        <v>0</v>
      </c>
    </row>
    <row r="25" spans="1:114" ht="19.5" customHeight="1">
      <c r="A25" s="78" t="s">
        <v>100</v>
      </c>
      <c r="B25" s="78" t="s">
        <v>101</v>
      </c>
      <c r="C25" s="78" t="s">
        <v>96</v>
      </c>
      <c r="D25" s="78" t="s">
        <v>108</v>
      </c>
      <c r="E25" s="78" t="s">
        <v>115</v>
      </c>
      <c r="F25" s="120">
        <f t="shared" si="1"/>
        <v>26.3</v>
      </c>
      <c r="G25" s="120">
        <f t="shared" si="2"/>
        <v>26.3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26.3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121">
        <v>0</v>
      </c>
      <c r="CZ25" s="121">
        <v>0</v>
      </c>
      <c r="DA25" s="121">
        <v>0</v>
      </c>
      <c r="DB25" s="121">
        <v>0</v>
      </c>
      <c r="DC25" s="121">
        <v>0</v>
      </c>
      <c r="DD25" s="121">
        <v>0</v>
      </c>
      <c r="DE25" s="121">
        <v>0</v>
      </c>
      <c r="DF25" s="121">
        <v>0</v>
      </c>
      <c r="DG25" s="121">
        <v>0</v>
      </c>
      <c r="DH25" s="121">
        <v>0</v>
      </c>
      <c r="DI25" s="121">
        <v>0</v>
      </c>
      <c r="DJ25" s="121">
        <v>0</v>
      </c>
    </row>
    <row r="26" spans="1:114" ht="19.5" customHeight="1">
      <c r="A26" s="78" t="s">
        <v>104</v>
      </c>
      <c r="B26" s="78" t="s">
        <v>96</v>
      </c>
      <c r="C26" s="78" t="s">
        <v>94</v>
      </c>
      <c r="D26" s="78" t="s">
        <v>108</v>
      </c>
      <c r="E26" s="78" t="s">
        <v>105</v>
      </c>
      <c r="F26" s="120">
        <f t="shared" si="1"/>
        <v>34.08</v>
      </c>
      <c r="G26" s="120">
        <v>34.08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1">
        <v>0</v>
      </c>
      <c r="R26" s="121">
        <v>34.08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v>0</v>
      </c>
      <c r="CI26" s="121">
        <v>0</v>
      </c>
      <c r="CJ26" s="121">
        <v>0</v>
      </c>
      <c r="CK26" s="121">
        <v>0</v>
      </c>
      <c r="CL26" s="121">
        <v>0</v>
      </c>
      <c r="CM26" s="121">
        <v>0</v>
      </c>
      <c r="CN26" s="121">
        <v>0</v>
      </c>
      <c r="CO26" s="121">
        <v>0</v>
      </c>
      <c r="CP26" s="121">
        <v>0</v>
      </c>
      <c r="CQ26" s="121">
        <v>0</v>
      </c>
      <c r="CR26" s="121">
        <v>0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121">
        <v>0</v>
      </c>
      <c r="CZ26" s="121">
        <v>0</v>
      </c>
      <c r="DA26" s="121">
        <v>0</v>
      </c>
      <c r="DB26" s="121">
        <v>0</v>
      </c>
      <c r="DC26" s="121">
        <v>0</v>
      </c>
      <c r="DD26" s="121">
        <v>0</v>
      </c>
      <c r="DE26" s="121">
        <v>0</v>
      </c>
      <c r="DF26" s="121">
        <v>0</v>
      </c>
      <c r="DG26" s="121">
        <v>0</v>
      </c>
      <c r="DH26" s="121">
        <v>0</v>
      </c>
      <c r="DI26" s="121">
        <v>0</v>
      </c>
      <c r="DJ26" s="121">
        <v>0</v>
      </c>
    </row>
    <row r="27" spans="1:114" ht="19.5" customHeight="1">
      <c r="A27" s="78" t="s">
        <v>104</v>
      </c>
      <c r="B27" s="78" t="s">
        <v>96</v>
      </c>
      <c r="C27" s="78" t="s">
        <v>85</v>
      </c>
      <c r="D27" s="78" t="s">
        <v>108</v>
      </c>
      <c r="E27" s="78" t="s">
        <v>116</v>
      </c>
      <c r="F27" s="120">
        <f t="shared" si="1"/>
        <v>13.39</v>
      </c>
      <c r="G27" s="120">
        <v>13.39</v>
      </c>
      <c r="H27" s="120">
        <v>0</v>
      </c>
      <c r="I27" s="120">
        <v>13.39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121">
        <v>0</v>
      </c>
      <c r="CZ27" s="121">
        <v>0</v>
      </c>
      <c r="DA27" s="121">
        <v>0</v>
      </c>
      <c r="DB27" s="121">
        <v>0</v>
      </c>
      <c r="DC27" s="121">
        <v>0</v>
      </c>
      <c r="DD27" s="121">
        <v>0</v>
      </c>
      <c r="DE27" s="121">
        <v>0</v>
      </c>
      <c r="DF27" s="121">
        <v>0</v>
      </c>
      <c r="DG27" s="121">
        <v>0</v>
      </c>
      <c r="DH27" s="121">
        <v>0</v>
      </c>
      <c r="DI27" s="121">
        <v>0</v>
      </c>
      <c r="DJ27" s="121">
        <v>0</v>
      </c>
    </row>
    <row r="28" spans="1:114" ht="19.5" customHeight="1">
      <c r="A28" s="78" t="s">
        <v>38</v>
      </c>
      <c r="B28" s="78" t="s">
        <v>38</v>
      </c>
      <c r="C28" s="78" t="s">
        <v>38</v>
      </c>
      <c r="D28" s="78" t="s">
        <v>38</v>
      </c>
      <c r="E28" s="78" t="s">
        <v>117</v>
      </c>
      <c r="F28" s="120">
        <f t="shared" si="1"/>
        <v>8452.78</v>
      </c>
      <c r="G28" s="120">
        <v>4657.1</v>
      </c>
      <c r="H28" s="120">
        <v>2531.8</v>
      </c>
      <c r="I28" s="120">
        <v>174.21</v>
      </c>
      <c r="J28" s="120">
        <v>0</v>
      </c>
      <c r="K28" s="120">
        <v>0</v>
      </c>
      <c r="L28" s="120">
        <v>187.33</v>
      </c>
      <c r="M28" s="120">
        <v>820.82</v>
      </c>
      <c r="N28" s="120">
        <v>322.46</v>
      </c>
      <c r="O28" s="120">
        <v>230.52</v>
      </c>
      <c r="P28" s="121">
        <v>0</v>
      </c>
      <c r="Q28" s="121">
        <v>39.82</v>
      </c>
      <c r="R28" s="121">
        <v>350.14</v>
      </c>
      <c r="S28" s="121">
        <v>0</v>
      </c>
      <c r="T28" s="121">
        <v>0</v>
      </c>
      <c r="U28" s="121">
        <v>794.9</v>
      </c>
      <c r="V28" s="121">
        <v>39.88</v>
      </c>
      <c r="W28" s="121">
        <v>4</v>
      </c>
      <c r="X28" s="121">
        <v>3</v>
      </c>
      <c r="Y28" s="121">
        <v>0.15</v>
      </c>
      <c r="Z28" s="121">
        <v>14.35</v>
      </c>
      <c r="AA28" s="121">
        <v>58</v>
      </c>
      <c r="AB28" s="121">
        <v>8</v>
      </c>
      <c r="AC28" s="121">
        <v>0</v>
      </c>
      <c r="AD28" s="121">
        <v>0</v>
      </c>
      <c r="AE28" s="121">
        <v>24</v>
      </c>
      <c r="AF28" s="121">
        <v>0</v>
      </c>
      <c r="AG28" s="121">
        <v>15</v>
      </c>
      <c r="AH28" s="121">
        <v>0</v>
      </c>
      <c r="AI28" s="121">
        <v>2</v>
      </c>
      <c r="AJ28" s="121">
        <v>19</v>
      </c>
      <c r="AK28" s="121">
        <v>2</v>
      </c>
      <c r="AL28" s="121">
        <v>144</v>
      </c>
      <c r="AM28" s="121">
        <v>0</v>
      </c>
      <c r="AN28" s="121">
        <v>0</v>
      </c>
      <c r="AO28" s="121">
        <v>15</v>
      </c>
      <c r="AP28" s="121">
        <v>0</v>
      </c>
      <c r="AQ28" s="121">
        <v>78.42</v>
      </c>
      <c r="AR28" s="121">
        <v>75.95</v>
      </c>
      <c r="AS28" s="121">
        <v>44</v>
      </c>
      <c r="AT28" s="121">
        <v>0</v>
      </c>
      <c r="AU28" s="121">
        <v>0</v>
      </c>
      <c r="AV28" s="121">
        <v>248.15</v>
      </c>
      <c r="AW28" s="121">
        <v>2972.78</v>
      </c>
      <c r="AX28" s="121">
        <v>103.68</v>
      </c>
      <c r="AY28" s="121">
        <v>0</v>
      </c>
      <c r="AZ28" s="121">
        <v>0</v>
      </c>
      <c r="BA28" s="121">
        <v>1303.68</v>
      </c>
      <c r="BB28" s="121">
        <v>464.93</v>
      </c>
      <c r="BC28" s="121">
        <v>0</v>
      </c>
      <c r="BD28" s="121">
        <v>0</v>
      </c>
      <c r="BE28" s="121">
        <v>0</v>
      </c>
      <c r="BF28" s="121">
        <v>1.46</v>
      </c>
      <c r="BG28" s="121">
        <v>0</v>
      </c>
      <c r="BH28" s="121">
        <v>1099.03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28</v>
      </c>
      <c r="CB28" s="121">
        <v>0</v>
      </c>
      <c r="CC28" s="121">
        <v>28</v>
      </c>
      <c r="CD28" s="121">
        <v>0</v>
      </c>
      <c r="CE28" s="121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0</v>
      </c>
      <c r="DD28" s="121">
        <v>0</v>
      </c>
      <c r="DE28" s="121">
        <v>0</v>
      </c>
      <c r="DF28" s="121">
        <v>0</v>
      </c>
      <c r="DG28" s="121">
        <v>0</v>
      </c>
      <c r="DH28" s="121">
        <v>0</v>
      </c>
      <c r="DI28" s="121">
        <v>0</v>
      </c>
      <c r="DJ28" s="121">
        <v>0</v>
      </c>
    </row>
    <row r="29" spans="1:114" ht="19.5" customHeight="1">
      <c r="A29" s="78" t="s">
        <v>38</v>
      </c>
      <c r="B29" s="78" t="s">
        <v>38</v>
      </c>
      <c r="C29" s="78" t="s">
        <v>38</v>
      </c>
      <c r="D29" s="78" t="s">
        <v>38</v>
      </c>
      <c r="E29" s="78" t="s">
        <v>118</v>
      </c>
      <c r="F29" s="120">
        <f t="shared" si="1"/>
        <v>4332.719999999999</v>
      </c>
      <c r="G29" s="120">
        <v>2290.5</v>
      </c>
      <c r="H29" s="120">
        <v>1215</v>
      </c>
      <c r="I29" s="120">
        <v>100</v>
      </c>
      <c r="J29" s="120">
        <v>0</v>
      </c>
      <c r="K29" s="120">
        <v>0</v>
      </c>
      <c r="L29" s="120">
        <v>25</v>
      </c>
      <c r="M29" s="120">
        <v>490</v>
      </c>
      <c r="N29" s="120">
        <v>190</v>
      </c>
      <c r="O29" s="120">
        <v>112.5</v>
      </c>
      <c r="P29" s="121">
        <v>0</v>
      </c>
      <c r="Q29" s="121">
        <v>25</v>
      </c>
      <c r="R29" s="121">
        <v>133</v>
      </c>
      <c r="S29" s="121">
        <v>0</v>
      </c>
      <c r="T29" s="121">
        <v>0</v>
      </c>
      <c r="U29" s="121">
        <v>375.6</v>
      </c>
      <c r="V29" s="121">
        <v>20</v>
      </c>
      <c r="W29" s="121">
        <v>0</v>
      </c>
      <c r="X29" s="121">
        <v>0</v>
      </c>
      <c r="Y29" s="121">
        <v>0</v>
      </c>
      <c r="Z29" s="121">
        <v>12</v>
      </c>
      <c r="AA29" s="121">
        <v>50</v>
      </c>
      <c r="AB29" s="121">
        <v>5</v>
      </c>
      <c r="AC29" s="121">
        <v>0</v>
      </c>
      <c r="AD29" s="121">
        <v>0</v>
      </c>
      <c r="AE29" s="121">
        <v>14</v>
      </c>
      <c r="AF29" s="121">
        <v>0</v>
      </c>
      <c r="AG29" s="121">
        <v>0</v>
      </c>
      <c r="AH29" s="121">
        <v>0</v>
      </c>
      <c r="AI29" s="121">
        <v>2</v>
      </c>
      <c r="AJ29" s="121">
        <v>15</v>
      </c>
      <c r="AK29" s="121">
        <v>2</v>
      </c>
      <c r="AL29" s="121">
        <v>118</v>
      </c>
      <c r="AM29" s="121">
        <v>0</v>
      </c>
      <c r="AN29" s="121">
        <v>0</v>
      </c>
      <c r="AO29" s="121">
        <v>10</v>
      </c>
      <c r="AP29" s="121">
        <v>0</v>
      </c>
      <c r="AQ29" s="121">
        <v>30</v>
      </c>
      <c r="AR29" s="121">
        <v>36.45</v>
      </c>
      <c r="AS29" s="121">
        <v>17</v>
      </c>
      <c r="AT29" s="121">
        <v>0</v>
      </c>
      <c r="AU29" s="121">
        <v>0</v>
      </c>
      <c r="AV29" s="121">
        <v>44.15</v>
      </c>
      <c r="AW29" s="121">
        <v>1666.62</v>
      </c>
      <c r="AX29" s="121">
        <v>28.16</v>
      </c>
      <c r="AY29" s="121">
        <v>0</v>
      </c>
      <c r="AZ29" s="121">
        <v>0</v>
      </c>
      <c r="BA29" s="121">
        <v>885.86</v>
      </c>
      <c r="BB29" s="121">
        <v>273</v>
      </c>
      <c r="BC29" s="121">
        <v>0</v>
      </c>
      <c r="BD29" s="121">
        <v>0</v>
      </c>
      <c r="BE29" s="121">
        <v>0</v>
      </c>
      <c r="BF29" s="121">
        <v>0.6</v>
      </c>
      <c r="BG29" s="121">
        <v>0</v>
      </c>
      <c r="BH29" s="121">
        <v>479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121">
        <v>0</v>
      </c>
      <c r="CZ29" s="121">
        <v>0</v>
      </c>
      <c r="DA29" s="121">
        <v>0</v>
      </c>
      <c r="DB29" s="121">
        <v>0</v>
      </c>
      <c r="DC29" s="121">
        <v>0</v>
      </c>
      <c r="DD29" s="121">
        <v>0</v>
      </c>
      <c r="DE29" s="121">
        <v>0</v>
      </c>
      <c r="DF29" s="121">
        <v>0</v>
      </c>
      <c r="DG29" s="121">
        <v>0</v>
      </c>
      <c r="DH29" s="121">
        <v>0</v>
      </c>
      <c r="DI29" s="121">
        <v>0</v>
      </c>
      <c r="DJ29" s="121">
        <v>0</v>
      </c>
    </row>
    <row r="30" spans="1:114" ht="19.5" customHeight="1">
      <c r="A30" s="78" t="s">
        <v>83</v>
      </c>
      <c r="B30" s="78" t="s">
        <v>84</v>
      </c>
      <c r="C30" s="78" t="s">
        <v>85</v>
      </c>
      <c r="D30" s="78" t="s">
        <v>119</v>
      </c>
      <c r="E30" s="78" t="s">
        <v>87</v>
      </c>
      <c r="F30" s="120">
        <f t="shared" si="1"/>
        <v>15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15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15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v>0</v>
      </c>
      <c r="CI30" s="121">
        <v>0</v>
      </c>
      <c r="CJ30" s="121">
        <v>0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121">
        <v>0</v>
      </c>
      <c r="CZ30" s="121">
        <v>0</v>
      </c>
      <c r="DA30" s="121">
        <v>0</v>
      </c>
      <c r="DB30" s="121">
        <v>0</v>
      </c>
      <c r="DC30" s="121">
        <v>0</v>
      </c>
      <c r="DD30" s="121">
        <v>0</v>
      </c>
      <c r="DE30" s="121">
        <v>0</v>
      </c>
      <c r="DF30" s="121">
        <v>0</v>
      </c>
      <c r="DG30" s="121">
        <v>0</v>
      </c>
      <c r="DH30" s="121">
        <v>0</v>
      </c>
      <c r="DI30" s="121">
        <v>0</v>
      </c>
      <c r="DJ30" s="121">
        <v>0</v>
      </c>
    </row>
    <row r="31" spans="1:114" ht="19.5" customHeight="1">
      <c r="A31" s="78" t="s">
        <v>88</v>
      </c>
      <c r="B31" s="78" t="s">
        <v>89</v>
      </c>
      <c r="C31" s="78" t="s">
        <v>96</v>
      </c>
      <c r="D31" s="78" t="s">
        <v>119</v>
      </c>
      <c r="E31" s="78" t="s">
        <v>120</v>
      </c>
      <c r="F31" s="120">
        <f t="shared" si="1"/>
        <v>28.16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v>0</v>
      </c>
      <c r="AW31" s="121">
        <v>28.16</v>
      </c>
      <c r="AX31" s="121">
        <v>28.16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v>0</v>
      </c>
      <c r="CI31" s="121">
        <v>0</v>
      </c>
      <c r="CJ31" s="121">
        <v>0</v>
      </c>
      <c r="CK31" s="121">
        <v>0</v>
      </c>
      <c r="CL31" s="121">
        <v>0</v>
      </c>
      <c r="CM31" s="121">
        <v>0</v>
      </c>
      <c r="CN31" s="121">
        <v>0</v>
      </c>
      <c r="CO31" s="121">
        <v>0</v>
      </c>
      <c r="CP31" s="121">
        <v>0</v>
      </c>
      <c r="CQ31" s="121">
        <v>0</v>
      </c>
      <c r="CR31" s="121">
        <v>0</v>
      </c>
      <c r="CS31" s="121">
        <v>0</v>
      </c>
      <c r="CT31" s="121">
        <v>0</v>
      </c>
      <c r="CU31" s="121">
        <v>0</v>
      </c>
      <c r="CV31" s="121">
        <v>0</v>
      </c>
      <c r="CW31" s="121">
        <v>0</v>
      </c>
      <c r="CX31" s="121">
        <v>0</v>
      </c>
      <c r="CY31" s="121">
        <v>0</v>
      </c>
      <c r="CZ31" s="121">
        <v>0</v>
      </c>
      <c r="DA31" s="121">
        <v>0</v>
      </c>
      <c r="DB31" s="121">
        <v>0</v>
      </c>
      <c r="DC31" s="121">
        <v>0</v>
      </c>
      <c r="DD31" s="121">
        <v>0</v>
      </c>
      <c r="DE31" s="121">
        <v>0</v>
      </c>
      <c r="DF31" s="121">
        <v>0</v>
      </c>
      <c r="DG31" s="121">
        <v>0</v>
      </c>
      <c r="DH31" s="121">
        <v>0</v>
      </c>
      <c r="DI31" s="121">
        <v>0</v>
      </c>
      <c r="DJ31" s="121">
        <v>0</v>
      </c>
    </row>
    <row r="32" spans="1:114" ht="19.5" customHeight="1">
      <c r="A32" s="78" t="s">
        <v>88</v>
      </c>
      <c r="B32" s="78" t="s">
        <v>89</v>
      </c>
      <c r="C32" s="78" t="s">
        <v>89</v>
      </c>
      <c r="D32" s="78" t="s">
        <v>119</v>
      </c>
      <c r="E32" s="78" t="s">
        <v>90</v>
      </c>
      <c r="F32" s="120">
        <f t="shared" si="1"/>
        <v>490</v>
      </c>
      <c r="G32" s="120">
        <v>490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490</v>
      </c>
      <c r="N32" s="120">
        <v>0</v>
      </c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0</v>
      </c>
      <c r="CP32" s="121">
        <v>0</v>
      </c>
      <c r="CQ32" s="121">
        <v>0</v>
      </c>
      <c r="CR32" s="121">
        <v>0</v>
      </c>
      <c r="CS32" s="121">
        <v>0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121">
        <v>0</v>
      </c>
      <c r="CZ32" s="121">
        <v>0</v>
      </c>
      <c r="DA32" s="121">
        <v>0</v>
      </c>
      <c r="DB32" s="121">
        <v>0</v>
      </c>
      <c r="DC32" s="121">
        <v>0</v>
      </c>
      <c r="DD32" s="121">
        <v>0</v>
      </c>
      <c r="DE32" s="121">
        <v>0</v>
      </c>
      <c r="DF32" s="121">
        <v>0</v>
      </c>
      <c r="DG32" s="121">
        <v>0</v>
      </c>
      <c r="DH32" s="121">
        <v>0</v>
      </c>
      <c r="DI32" s="121">
        <v>0</v>
      </c>
      <c r="DJ32" s="121">
        <v>0</v>
      </c>
    </row>
    <row r="33" spans="1:114" ht="19.5" customHeight="1">
      <c r="A33" s="78" t="s">
        <v>88</v>
      </c>
      <c r="B33" s="78" t="s">
        <v>89</v>
      </c>
      <c r="C33" s="78" t="s">
        <v>109</v>
      </c>
      <c r="D33" s="78" t="s">
        <v>119</v>
      </c>
      <c r="E33" s="78" t="s">
        <v>110</v>
      </c>
      <c r="F33" s="120">
        <f t="shared" si="1"/>
        <v>190</v>
      </c>
      <c r="G33" s="120">
        <v>190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190</v>
      </c>
      <c r="O33" s="120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121">
        <v>0</v>
      </c>
      <c r="CZ33" s="121">
        <v>0</v>
      </c>
      <c r="DA33" s="121">
        <v>0</v>
      </c>
      <c r="DB33" s="121">
        <v>0</v>
      </c>
      <c r="DC33" s="121">
        <v>0</v>
      </c>
      <c r="DD33" s="121">
        <v>0</v>
      </c>
      <c r="DE33" s="121">
        <v>0</v>
      </c>
      <c r="DF33" s="121">
        <v>0</v>
      </c>
      <c r="DG33" s="121">
        <v>0</v>
      </c>
      <c r="DH33" s="121">
        <v>0</v>
      </c>
      <c r="DI33" s="121">
        <v>0</v>
      </c>
      <c r="DJ33" s="121">
        <v>0</v>
      </c>
    </row>
    <row r="34" spans="1:114" ht="19.5" customHeight="1">
      <c r="A34" s="78" t="s">
        <v>88</v>
      </c>
      <c r="B34" s="78" t="s">
        <v>84</v>
      </c>
      <c r="C34" s="78" t="s">
        <v>96</v>
      </c>
      <c r="D34" s="78" t="s">
        <v>119</v>
      </c>
      <c r="E34" s="78" t="s">
        <v>122</v>
      </c>
      <c r="F34" s="120">
        <f t="shared" si="1"/>
        <v>885.86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885.86</v>
      </c>
      <c r="AX34" s="121">
        <v>0</v>
      </c>
      <c r="AY34" s="121">
        <v>0</v>
      </c>
      <c r="AZ34" s="121">
        <v>0</v>
      </c>
      <c r="BA34" s="121">
        <v>885.86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v>0</v>
      </c>
      <c r="CI34" s="121">
        <v>0</v>
      </c>
      <c r="CJ34" s="121">
        <v>0</v>
      </c>
      <c r="CK34" s="121">
        <v>0</v>
      </c>
      <c r="CL34" s="121">
        <v>0</v>
      </c>
      <c r="CM34" s="121">
        <v>0</v>
      </c>
      <c r="CN34" s="121">
        <v>0</v>
      </c>
      <c r="CO34" s="121">
        <v>0</v>
      </c>
      <c r="CP34" s="121">
        <v>0</v>
      </c>
      <c r="CQ34" s="121">
        <v>0</v>
      </c>
      <c r="CR34" s="121">
        <v>0</v>
      </c>
      <c r="CS34" s="121">
        <v>0</v>
      </c>
      <c r="CT34" s="121">
        <v>0</v>
      </c>
      <c r="CU34" s="121">
        <v>0</v>
      </c>
      <c r="CV34" s="121">
        <v>0</v>
      </c>
      <c r="CW34" s="121">
        <v>0</v>
      </c>
      <c r="CX34" s="121">
        <v>0</v>
      </c>
      <c r="CY34" s="121">
        <v>0</v>
      </c>
      <c r="CZ34" s="121">
        <v>0</v>
      </c>
      <c r="DA34" s="121">
        <v>0</v>
      </c>
      <c r="DB34" s="121">
        <v>0</v>
      </c>
      <c r="DC34" s="121">
        <v>0</v>
      </c>
      <c r="DD34" s="121">
        <v>0</v>
      </c>
      <c r="DE34" s="121">
        <v>0</v>
      </c>
      <c r="DF34" s="121">
        <v>0</v>
      </c>
      <c r="DG34" s="121">
        <v>0</v>
      </c>
      <c r="DH34" s="121">
        <v>0</v>
      </c>
      <c r="DI34" s="121">
        <v>0</v>
      </c>
      <c r="DJ34" s="121">
        <v>0</v>
      </c>
    </row>
    <row r="35" spans="1:114" ht="19.5" customHeight="1">
      <c r="A35" s="78" t="s">
        <v>88</v>
      </c>
      <c r="B35" s="78" t="s">
        <v>84</v>
      </c>
      <c r="C35" s="78" t="s">
        <v>98</v>
      </c>
      <c r="D35" s="78" t="s">
        <v>119</v>
      </c>
      <c r="E35" s="78" t="s">
        <v>123</v>
      </c>
      <c r="F35" s="120">
        <f t="shared" si="1"/>
        <v>1713.1999999999998</v>
      </c>
      <c r="G35" s="120">
        <v>1365</v>
      </c>
      <c r="H35" s="120">
        <v>1215</v>
      </c>
      <c r="I35" s="120">
        <v>100</v>
      </c>
      <c r="J35" s="120">
        <v>0</v>
      </c>
      <c r="K35" s="120">
        <v>0</v>
      </c>
      <c r="L35" s="120">
        <v>25</v>
      </c>
      <c r="M35" s="120">
        <v>0</v>
      </c>
      <c r="N35" s="120">
        <v>0</v>
      </c>
      <c r="O35" s="120">
        <v>0</v>
      </c>
      <c r="P35" s="121">
        <v>0</v>
      </c>
      <c r="Q35" s="121">
        <v>25</v>
      </c>
      <c r="R35" s="121">
        <v>0</v>
      </c>
      <c r="S35" s="121">
        <v>0</v>
      </c>
      <c r="T35" s="121">
        <v>0</v>
      </c>
      <c r="U35" s="121">
        <v>337.6</v>
      </c>
      <c r="V35" s="121">
        <v>20</v>
      </c>
      <c r="W35" s="121">
        <v>0</v>
      </c>
      <c r="X35" s="121">
        <v>0</v>
      </c>
      <c r="Y35" s="121">
        <v>0</v>
      </c>
      <c r="Z35" s="121">
        <v>12</v>
      </c>
      <c r="AA35" s="121">
        <v>50</v>
      </c>
      <c r="AB35" s="121">
        <v>5</v>
      </c>
      <c r="AC35" s="121">
        <v>0</v>
      </c>
      <c r="AD35" s="121">
        <v>0</v>
      </c>
      <c r="AE35" s="121">
        <v>14</v>
      </c>
      <c r="AF35" s="121">
        <v>0</v>
      </c>
      <c r="AG35" s="121">
        <v>0</v>
      </c>
      <c r="AH35" s="121">
        <v>0</v>
      </c>
      <c r="AI35" s="121">
        <v>2</v>
      </c>
      <c r="AJ35" s="121">
        <v>0</v>
      </c>
      <c r="AK35" s="121">
        <v>2</v>
      </c>
      <c r="AL35" s="121">
        <v>118</v>
      </c>
      <c r="AM35" s="121">
        <v>0</v>
      </c>
      <c r="AN35" s="121">
        <v>0</v>
      </c>
      <c r="AO35" s="121">
        <v>10</v>
      </c>
      <c r="AP35" s="121">
        <v>0</v>
      </c>
      <c r="AQ35" s="121">
        <v>30</v>
      </c>
      <c r="AR35" s="121">
        <v>36.45</v>
      </c>
      <c r="AS35" s="121">
        <v>17</v>
      </c>
      <c r="AT35" s="121">
        <v>0</v>
      </c>
      <c r="AU35" s="121">
        <v>0</v>
      </c>
      <c r="AV35" s="121">
        <v>21.15</v>
      </c>
      <c r="AW35" s="121">
        <v>10.6</v>
      </c>
      <c r="AX35" s="121">
        <v>0</v>
      </c>
      <c r="AY35" s="121">
        <v>0</v>
      </c>
      <c r="AZ35" s="121">
        <v>0</v>
      </c>
      <c r="BA35" s="121">
        <v>0</v>
      </c>
      <c r="BB35" s="121">
        <v>10</v>
      </c>
      <c r="BC35" s="121">
        <v>0</v>
      </c>
      <c r="BD35" s="121">
        <v>0</v>
      </c>
      <c r="BE35" s="121">
        <v>0</v>
      </c>
      <c r="BF35" s="121">
        <v>0.6</v>
      </c>
      <c r="BG35" s="121">
        <v>0</v>
      </c>
      <c r="BH35" s="121"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v>0</v>
      </c>
      <c r="CI35" s="121">
        <v>0</v>
      </c>
      <c r="CJ35" s="121">
        <v>0</v>
      </c>
      <c r="CK35" s="121">
        <v>0</v>
      </c>
      <c r="CL35" s="121">
        <v>0</v>
      </c>
      <c r="CM35" s="121">
        <v>0</v>
      </c>
      <c r="CN35" s="121">
        <v>0</v>
      </c>
      <c r="CO35" s="121">
        <v>0</v>
      </c>
      <c r="CP35" s="121">
        <v>0</v>
      </c>
      <c r="CQ35" s="121">
        <v>0</v>
      </c>
      <c r="CR35" s="121">
        <v>0</v>
      </c>
      <c r="CS35" s="121">
        <v>0</v>
      </c>
      <c r="CT35" s="121">
        <v>0</v>
      </c>
      <c r="CU35" s="121">
        <v>0</v>
      </c>
      <c r="CV35" s="121">
        <v>0</v>
      </c>
      <c r="CW35" s="121">
        <v>0</v>
      </c>
      <c r="CX35" s="121">
        <v>0</v>
      </c>
      <c r="CY35" s="121">
        <v>0</v>
      </c>
      <c r="CZ35" s="121">
        <v>0</v>
      </c>
      <c r="DA35" s="121">
        <v>0</v>
      </c>
      <c r="DB35" s="121">
        <v>0</v>
      </c>
      <c r="DC35" s="121">
        <v>0</v>
      </c>
      <c r="DD35" s="121">
        <v>0</v>
      </c>
      <c r="DE35" s="121">
        <v>0</v>
      </c>
      <c r="DF35" s="121">
        <v>0</v>
      </c>
      <c r="DG35" s="121">
        <v>0</v>
      </c>
      <c r="DH35" s="121">
        <v>0</v>
      </c>
      <c r="DI35" s="121">
        <v>0</v>
      </c>
      <c r="DJ35" s="121">
        <v>0</v>
      </c>
    </row>
    <row r="36" spans="1:114" ht="19.5" customHeight="1">
      <c r="A36" s="78" t="s">
        <v>88</v>
      </c>
      <c r="B36" s="78" t="s">
        <v>84</v>
      </c>
      <c r="C36" s="78" t="s">
        <v>113</v>
      </c>
      <c r="D36" s="78" t="s">
        <v>119</v>
      </c>
      <c r="E36" s="78" t="s">
        <v>124</v>
      </c>
      <c r="F36" s="120">
        <f t="shared" si="1"/>
        <v>263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121">
        <v>0</v>
      </c>
      <c r="AV36" s="121">
        <v>0</v>
      </c>
      <c r="AW36" s="121">
        <v>263</v>
      </c>
      <c r="AX36" s="121">
        <v>0</v>
      </c>
      <c r="AY36" s="121">
        <v>0</v>
      </c>
      <c r="AZ36" s="121">
        <v>0</v>
      </c>
      <c r="BA36" s="121">
        <v>0</v>
      </c>
      <c r="BB36" s="121">
        <v>263</v>
      </c>
      <c r="BC36" s="121">
        <v>0</v>
      </c>
      <c r="BD36" s="121">
        <v>0</v>
      </c>
      <c r="BE36" s="121">
        <v>0</v>
      </c>
      <c r="BF36" s="121">
        <v>0</v>
      </c>
      <c r="BG36" s="121">
        <v>0</v>
      </c>
      <c r="BH36" s="121"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v>0</v>
      </c>
      <c r="BP36" s="121"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v>0</v>
      </c>
      <c r="CI36" s="121">
        <v>0</v>
      </c>
      <c r="CJ36" s="121">
        <v>0</v>
      </c>
      <c r="CK36" s="121">
        <v>0</v>
      </c>
      <c r="CL36" s="121">
        <v>0</v>
      </c>
      <c r="CM36" s="121">
        <v>0</v>
      </c>
      <c r="CN36" s="121">
        <v>0</v>
      </c>
      <c r="CO36" s="121">
        <v>0</v>
      </c>
      <c r="CP36" s="121">
        <v>0</v>
      </c>
      <c r="CQ36" s="121">
        <v>0</v>
      </c>
      <c r="CR36" s="121">
        <v>0</v>
      </c>
      <c r="CS36" s="121">
        <v>0</v>
      </c>
      <c r="CT36" s="121">
        <v>0</v>
      </c>
      <c r="CU36" s="121">
        <v>0</v>
      </c>
      <c r="CV36" s="121">
        <v>0</v>
      </c>
      <c r="CW36" s="121">
        <v>0</v>
      </c>
      <c r="CX36" s="121">
        <v>0</v>
      </c>
      <c r="CY36" s="121">
        <v>0</v>
      </c>
      <c r="CZ36" s="121">
        <v>0</v>
      </c>
      <c r="DA36" s="121">
        <v>0</v>
      </c>
      <c r="DB36" s="121">
        <v>0</v>
      </c>
      <c r="DC36" s="121">
        <v>0</v>
      </c>
      <c r="DD36" s="121">
        <v>0</v>
      </c>
      <c r="DE36" s="121">
        <v>0</v>
      </c>
      <c r="DF36" s="121">
        <v>0</v>
      </c>
      <c r="DG36" s="121">
        <v>0</v>
      </c>
      <c r="DH36" s="121">
        <v>0</v>
      </c>
      <c r="DI36" s="121">
        <v>0</v>
      </c>
      <c r="DJ36" s="121">
        <v>0</v>
      </c>
    </row>
    <row r="37" spans="1:114" ht="19.5" customHeight="1">
      <c r="A37" s="78" t="s">
        <v>88</v>
      </c>
      <c r="B37" s="78" t="s">
        <v>91</v>
      </c>
      <c r="C37" s="78" t="s">
        <v>85</v>
      </c>
      <c r="D37" s="78" t="s">
        <v>119</v>
      </c>
      <c r="E37" s="78" t="s">
        <v>125</v>
      </c>
      <c r="F37" s="120">
        <f t="shared" si="1"/>
        <v>23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23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23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>
        <v>0</v>
      </c>
      <c r="CK37" s="121">
        <v>0</v>
      </c>
      <c r="CL37" s="121">
        <v>0</v>
      </c>
      <c r="CM37" s="121">
        <v>0</v>
      </c>
      <c r="CN37" s="121">
        <v>0</v>
      </c>
      <c r="CO37" s="121">
        <v>0</v>
      </c>
      <c r="CP37" s="121">
        <v>0</v>
      </c>
      <c r="CQ37" s="121">
        <v>0</v>
      </c>
      <c r="CR37" s="121">
        <v>0</v>
      </c>
      <c r="CS37" s="121">
        <v>0</v>
      </c>
      <c r="CT37" s="121">
        <v>0</v>
      </c>
      <c r="CU37" s="121">
        <v>0</v>
      </c>
      <c r="CV37" s="121">
        <v>0</v>
      </c>
      <c r="CW37" s="121">
        <v>0</v>
      </c>
      <c r="CX37" s="121">
        <v>0</v>
      </c>
      <c r="CY37" s="121">
        <v>0</v>
      </c>
      <c r="CZ37" s="121">
        <v>0</v>
      </c>
      <c r="DA37" s="121">
        <v>0</v>
      </c>
      <c r="DB37" s="121">
        <v>0</v>
      </c>
      <c r="DC37" s="121">
        <v>0</v>
      </c>
      <c r="DD37" s="121">
        <v>0</v>
      </c>
      <c r="DE37" s="121">
        <v>0</v>
      </c>
      <c r="DF37" s="121">
        <v>0</v>
      </c>
      <c r="DG37" s="121">
        <v>0</v>
      </c>
      <c r="DH37" s="121">
        <v>0</v>
      </c>
      <c r="DI37" s="121">
        <v>0</v>
      </c>
      <c r="DJ37" s="121">
        <v>0</v>
      </c>
    </row>
    <row r="38" spans="1:114" ht="19.5" customHeight="1">
      <c r="A38" s="78" t="s">
        <v>100</v>
      </c>
      <c r="B38" s="78" t="s">
        <v>101</v>
      </c>
      <c r="C38" s="78" t="s">
        <v>96</v>
      </c>
      <c r="D38" s="78" t="s">
        <v>119</v>
      </c>
      <c r="E38" s="78" t="s">
        <v>115</v>
      </c>
      <c r="F38" s="120">
        <f t="shared" si="1"/>
        <v>112.5</v>
      </c>
      <c r="G38" s="120">
        <v>112.5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112.5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v>0</v>
      </c>
      <c r="CY38" s="121">
        <v>0</v>
      </c>
      <c r="CZ38" s="121">
        <v>0</v>
      </c>
      <c r="DA38" s="121">
        <v>0</v>
      </c>
      <c r="DB38" s="121">
        <v>0</v>
      </c>
      <c r="DC38" s="121">
        <v>0</v>
      </c>
      <c r="DD38" s="121">
        <v>0</v>
      </c>
      <c r="DE38" s="121">
        <v>0</v>
      </c>
      <c r="DF38" s="121">
        <v>0</v>
      </c>
      <c r="DG38" s="121">
        <v>0</v>
      </c>
      <c r="DH38" s="121">
        <v>0</v>
      </c>
      <c r="DI38" s="121">
        <v>0</v>
      </c>
      <c r="DJ38" s="121">
        <v>0</v>
      </c>
    </row>
    <row r="39" spans="1:114" ht="19.5" customHeight="1">
      <c r="A39" s="78" t="s">
        <v>100</v>
      </c>
      <c r="B39" s="78" t="s">
        <v>126</v>
      </c>
      <c r="C39" s="78" t="s">
        <v>94</v>
      </c>
      <c r="D39" s="78" t="s">
        <v>119</v>
      </c>
      <c r="E39" s="78" t="s">
        <v>127</v>
      </c>
      <c r="F39" s="120">
        <f aca="true" t="shared" si="3" ref="F39:F72">SUM(G39,U39,AW39,BI39,BN39,CA39,CS39,CV39,DB39,DE39)</f>
        <v>479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v>0</v>
      </c>
      <c r="AU39" s="121">
        <v>0</v>
      </c>
      <c r="AV39" s="121">
        <v>0</v>
      </c>
      <c r="AW39" s="121">
        <v>479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v>0</v>
      </c>
      <c r="BH39" s="121">
        <v>479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v>0</v>
      </c>
      <c r="BP39" s="121"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0</v>
      </c>
      <c r="CF39" s="121">
        <v>0</v>
      </c>
      <c r="CG39" s="121">
        <v>0</v>
      </c>
      <c r="CH39" s="121">
        <v>0</v>
      </c>
      <c r="CI39" s="121">
        <v>0</v>
      </c>
      <c r="CJ39" s="121">
        <v>0</v>
      </c>
      <c r="CK39" s="121">
        <v>0</v>
      </c>
      <c r="CL39" s="121">
        <v>0</v>
      </c>
      <c r="CM39" s="121">
        <v>0</v>
      </c>
      <c r="CN39" s="121">
        <v>0</v>
      </c>
      <c r="CO39" s="121">
        <v>0</v>
      </c>
      <c r="CP39" s="121">
        <v>0</v>
      </c>
      <c r="CQ39" s="121">
        <v>0</v>
      </c>
      <c r="CR39" s="121">
        <v>0</v>
      </c>
      <c r="CS39" s="121">
        <v>0</v>
      </c>
      <c r="CT39" s="121">
        <v>0</v>
      </c>
      <c r="CU39" s="121">
        <v>0</v>
      </c>
      <c r="CV39" s="121">
        <v>0</v>
      </c>
      <c r="CW39" s="121">
        <v>0</v>
      </c>
      <c r="CX39" s="121">
        <v>0</v>
      </c>
      <c r="CY39" s="121">
        <v>0</v>
      </c>
      <c r="CZ39" s="121">
        <v>0</v>
      </c>
      <c r="DA39" s="121">
        <v>0</v>
      </c>
      <c r="DB39" s="121">
        <v>0</v>
      </c>
      <c r="DC39" s="121">
        <v>0</v>
      </c>
      <c r="DD39" s="121">
        <v>0</v>
      </c>
      <c r="DE39" s="121">
        <v>0</v>
      </c>
      <c r="DF39" s="121">
        <v>0</v>
      </c>
      <c r="DG39" s="121">
        <v>0</v>
      </c>
      <c r="DH39" s="121">
        <v>0</v>
      </c>
      <c r="DI39" s="121">
        <v>0</v>
      </c>
      <c r="DJ39" s="121">
        <v>0</v>
      </c>
    </row>
    <row r="40" spans="1:114" ht="19.5" customHeight="1">
      <c r="A40" s="78" t="s">
        <v>104</v>
      </c>
      <c r="B40" s="78" t="s">
        <v>96</v>
      </c>
      <c r="C40" s="78" t="s">
        <v>94</v>
      </c>
      <c r="D40" s="78" t="s">
        <v>119</v>
      </c>
      <c r="E40" s="78" t="s">
        <v>105</v>
      </c>
      <c r="F40" s="120">
        <f t="shared" si="3"/>
        <v>133</v>
      </c>
      <c r="G40" s="120">
        <v>133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1">
        <v>0</v>
      </c>
      <c r="Q40" s="121">
        <v>0</v>
      </c>
      <c r="R40" s="121">
        <v>133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v>0</v>
      </c>
      <c r="BH40" s="121"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v>0</v>
      </c>
      <c r="BP40" s="121"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v>0</v>
      </c>
      <c r="CI40" s="121">
        <v>0</v>
      </c>
      <c r="CJ40" s="121">
        <v>0</v>
      </c>
      <c r="CK40" s="121">
        <v>0</v>
      </c>
      <c r="CL40" s="121">
        <v>0</v>
      </c>
      <c r="CM40" s="121">
        <v>0</v>
      </c>
      <c r="CN40" s="121">
        <v>0</v>
      </c>
      <c r="CO40" s="121">
        <v>0</v>
      </c>
      <c r="CP40" s="121">
        <v>0</v>
      </c>
      <c r="CQ40" s="121">
        <v>0</v>
      </c>
      <c r="CR40" s="121">
        <v>0</v>
      </c>
      <c r="CS40" s="121">
        <v>0</v>
      </c>
      <c r="CT40" s="121">
        <v>0</v>
      </c>
      <c r="CU40" s="121">
        <v>0</v>
      </c>
      <c r="CV40" s="121">
        <v>0</v>
      </c>
      <c r="CW40" s="121">
        <v>0</v>
      </c>
      <c r="CX40" s="121">
        <v>0</v>
      </c>
      <c r="CY40" s="121">
        <v>0</v>
      </c>
      <c r="CZ40" s="121">
        <v>0</v>
      </c>
      <c r="DA40" s="121">
        <v>0</v>
      </c>
      <c r="DB40" s="121">
        <v>0</v>
      </c>
      <c r="DC40" s="121">
        <v>0</v>
      </c>
      <c r="DD40" s="121">
        <v>0</v>
      </c>
      <c r="DE40" s="121">
        <v>0</v>
      </c>
      <c r="DF40" s="121">
        <v>0</v>
      </c>
      <c r="DG40" s="121">
        <v>0</v>
      </c>
      <c r="DH40" s="121">
        <v>0</v>
      </c>
      <c r="DI40" s="121">
        <v>0</v>
      </c>
      <c r="DJ40" s="121">
        <v>0</v>
      </c>
    </row>
    <row r="41" spans="1:114" ht="19.5" customHeight="1">
      <c r="A41" s="78" t="s">
        <v>38</v>
      </c>
      <c r="B41" s="78" t="s">
        <v>38</v>
      </c>
      <c r="C41" s="78" t="s">
        <v>38</v>
      </c>
      <c r="D41" s="78" t="s">
        <v>38</v>
      </c>
      <c r="E41" s="78" t="s">
        <v>132</v>
      </c>
      <c r="F41" s="120">
        <f t="shared" si="3"/>
        <v>1881.71</v>
      </c>
      <c r="G41" s="120">
        <v>926.88</v>
      </c>
      <c r="H41" s="120">
        <v>379.8</v>
      </c>
      <c r="I41" s="120">
        <v>46.91</v>
      </c>
      <c r="J41" s="120">
        <v>0</v>
      </c>
      <c r="K41" s="120">
        <v>0</v>
      </c>
      <c r="L41" s="120">
        <v>162.33</v>
      </c>
      <c r="M41" s="120">
        <v>141.72</v>
      </c>
      <c r="N41" s="120">
        <v>56.71</v>
      </c>
      <c r="O41" s="120">
        <v>53.02</v>
      </c>
      <c r="P41" s="121">
        <v>0</v>
      </c>
      <c r="Q41" s="121">
        <v>3.15</v>
      </c>
      <c r="R41" s="121">
        <v>83.24</v>
      </c>
      <c r="S41" s="121">
        <v>0</v>
      </c>
      <c r="T41" s="121">
        <v>0</v>
      </c>
      <c r="U41" s="121">
        <v>286.21</v>
      </c>
      <c r="V41" s="121">
        <v>19.88</v>
      </c>
      <c r="W41" s="121">
        <v>4</v>
      </c>
      <c r="X41" s="121">
        <v>3</v>
      </c>
      <c r="Y41" s="121">
        <v>0.15</v>
      </c>
      <c r="Z41" s="121">
        <v>2.35</v>
      </c>
      <c r="AA41" s="121">
        <v>8</v>
      </c>
      <c r="AB41" s="121">
        <v>3</v>
      </c>
      <c r="AC41" s="121">
        <v>0</v>
      </c>
      <c r="AD41" s="121">
        <v>0</v>
      </c>
      <c r="AE41" s="121">
        <v>10</v>
      </c>
      <c r="AF41" s="121">
        <v>0</v>
      </c>
      <c r="AG41" s="121">
        <v>0</v>
      </c>
      <c r="AH41" s="121">
        <v>0</v>
      </c>
      <c r="AI41" s="121">
        <v>0</v>
      </c>
      <c r="AJ41" s="121">
        <v>4</v>
      </c>
      <c r="AK41" s="121">
        <v>0</v>
      </c>
      <c r="AL41" s="121">
        <v>0</v>
      </c>
      <c r="AM41" s="121">
        <v>0</v>
      </c>
      <c r="AN41" s="121">
        <v>0</v>
      </c>
      <c r="AO41" s="121">
        <v>5</v>
      </c>
      <c r="AP41" s="121">
        <v>0</v>
      </c>
      <c r="AQ41" s="121">
        <v>16.44</v>
      </c>
      <c r="AR41" s="121">
        <v>11.39</v>
      </c>
      <c r="AS41" s="121">
        <v>8</v>
      </c>
      <c r="AT41" s="121">
        <v>0</v>
      </c>
      <c r="AU41" s="121">
        <v>0</v>
      </c>
      <c r="AV41" s="121">
        <v>191</v>
      </c>
      <c r="AW41" s="121">
        <v>668.62</v>
      </c>
      <c r="AX41" s="121">
        <v>26.96</v>
      </c>
      <c r="AY41" s="121">
        <v>0</v>
      </c>
      <c r="AZ41" s="121">
        <v>0</v>
      </c>
      <c r="BA41" s="121">
        <v>277.25</v>
      </c>
      <c r="BB41" s="121">
        <v>121.93</v>
      </c>
      <c r="BC41" s="121">
        <v>0</v>
      </c>
      <c r="BD41" s="121">
        <v>0</v>
      </c>
      <c r="BE41" s="121">
        <v>0</v>
      </c>
      <c r="BF41" s="121">
        <v>0.25</v>
      </c>
      <c r="BG41" s="121">
        <v>0</v>
      </c>
      <c r="BH41" s="121">
        <v>242.23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v>0</v>
      </c>
      <c r="BP41" s="121"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v>0</v>
      </c>
      <c r="CI41" s="121">
        <v>0</v>
      </c>
      <c r="CJ41" s="121">
        <v>0</v>
      </c>
      <c r="CK41" s="121">
        <v>0</v>
      </c>
      <c r="CL41" s="121">
        <v>0</v>
      </c>
      <c r="CM41" s="121">
        <v>0</v>
      </c>
      <c r="CN41" s="121">
        <v>0</v>
      </c>
      <c r="CO41" s="121">
        <v>0</v>
      </c>
      <c r="CP41" s="121">
        <v>0</v>
      </c>
      <c r="CQ41" s="121">
        <v>0</v>
      </c>
      <c r="CR41" s="121">
        <v>0</v>
      </c>
      <c r="CS41" s="121">
        <v>0</v>
      </c>
      <c r="CT41" s="121">
        <v>0</v>
      </c>
      <c r="CU41" s="121">
        <v>0</v>
      </c>
      <c r="CV41" s="121">
        <v>0</v>
      </c>
      <c r="CW41" s="121">
        <v>0</v>
      </c>
      <c r="CX41" s="121">
        <v>0</v>
      </c>
      <c r="CY41" s="121">
        <v>0</v>
      </c>
      <c r="CZ41" s="121">
        <v>0</v>
      </c>
      <c r="DA41" s="121">
        <v>0</v>
      </c>
      <c r="DB41" s="121">
        <v>0</v>
      </c>
      <c r="DC41" s="121">
        <v>0</v>
      </c>
      <c r="DD41" s="121">
        <v>0</v>
      </c>
      <c r="DE41" s="121">
        <v>0</v>
      </c>
      <c r="DF41" s="121">
        <v>0</v>
      </c>
      <c r="DG41" s="121">
        <v>0</v>
      </c>
      <c r="DH41" s="121">
        <v>0</v>
      </c>
      <c r="DI41" s="121">
        <v>0</v>
      </c>
      <c r="DJ41" s="121">
        <v>0</v>
      </c>
    </row>
    <row r="42" spans="1:114" ht="19.5" customHeight="1">
      <c r="A42" s="78" t="s">
        <v>83</v>
      </c>
      <c r="B42" s="78" t="s">
        <v>84</v>
      </c>
      <c r="C42" s="78" t="s">
        <v>85</v>
      </c>
      <c r="D42" s="78" t="s">
        <v>133</v>
      </c>
      <c r="E42" s="78" t="s">
        <v>87</v>
      </c>
      <c r="F42" s="120">
        <f t="shared" si="3"/>
        <v>4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4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4</v>
      </c>
      <c r="AK42" s="121">
        <v>0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v>0</v>
      </c>
      <c r="BH42" s="121"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v>0</v>
      </c>
      <c r="CI42" s="121">
        <v>0</v>
      </c>
      <c r="CJ42" s="121">
        <v>0</v>
      </c>
      <c r="CK42" s="121">
        <v>0</v>
      </c>
      <c r="CL42" s="121">
        <v>0</v>
      </c>
      <c r="CM42" s="121">
        <v>0</v>
      </c>
      <c r="CN42" s="121">
        <v>0</v>
      </c>
      <c r="CO42" s="121">
        <v>0</v>
      </c>
      <c r="CP42" s="121">
        <v>0</v>
      </c>
      <c r="CQ42" s="121">
        <v>0</v>
      </c>
      <c r="CR42" s="121">
        <v>0</v>
      </c>
      <c r="CS42" s="121">
        <v>0</v>
      </c>
      <c r="CT42" s="121">
        <v>0</v>
      </c>
      <c r="CU42" s="121">
        <v>0</v>
      </c>
      <c r="CV42" s="121">
        <v>0</v>
      </c>
      <c r="CW42" s="121">
        <v>0</v>
      </c>
      <c r="CX42" s="121">
        <v>0</v>
      </c>
      <c r="CY42" s="121">
        <v>0</v>
      </c>
      <c r="CZ42" s="121">
        <v>0</v>
      </c>
      <c r="DA42" s="121">
        <v>0</v>
      </c>
      <c r="DB42" s="121">
        <v>0</v>
      </c>
      <c r="DC42" s="121">
        <v>0</v>
      </c>
      <c r="DD42" s="121">
        <v>0</v>
      </c>
      <c r="DE42" s="121">
        <v>0</v>
      </c>
      <c r="DF42" s="121">
        <v>0</v>
      </c>
      <c r="DG42" s="121">
        <v>0</v>
      </c>
      <c r="DH42" s="121">
        <v>0</v>
      </c>
      <c r="DI42" s="121">
        <v>0</v>
      </c>
      <c r="DJ42" s="121">
        <v>0</v>
      </c>
    </row>
    <row r="43" spans="1:114" ht="19.5" customHeight="1">
      <c r="A43" s="78" t="s">
        <v>88</v>
      </c>
      <c r="B43" s="78" t="s">
        <v>89</v>
      </c>
      <c r="C43" s="78" t="s">
        <v>96</v>
      </c>
      <c r="D43" s="78" t="s">
        <v>133</v>
      </c>
      <c r="E43" s="78" t="s">
        <v>120</v>
      </c>
      <c r="F43" s="120">
        <f t="shared" si="3"/>
        <v>31.69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2.5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v>0</v>
      </c>
      <c r="AU43" s="121">
        <v>0</v>
      </c>
      <c r="AV43" s="121">
        <v>2.5</v>
      </c>
      <c r="AW43" s="121">
        <v>29.19</v>
      </c>
      <c r="AX43" s="121">
        <v>26.96</v>
      </c>
      <c r="AY43" s="121"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v>0</v>
      </c>
      <c r="BH43" s="121">
        <v>2.23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v>0</v>
      </c>
      <c r="BP43" s="121"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v>0</v>
      </c>
      <c r="CI43" s="121">
        <v>0</v>
      </c>
      <c r="CJ43" s="121">
        <v>0</v>
      </c>
      <c r="CK43" s="121">
        <v>0</v>
      </c>
      <c r="CL43" s="121">
        <v>0</v>
      </c>
      <c r="CM43" s="121">
        <v>0</v>
      </c>
      <c r="CN43" s="121">
        <v>0</v>
      </c>
      <c r="CO43" s="121">
        <v>0</v>
      </c>
      <c r="CP43" s="121">
        <v>0</v>
      </c>
      <c r="CQ43" s="121">
        <v>0</v>
      </c>
      <c r="CR43" s="121">
        <v>0</v>
      </c>
      <c r="CS43" s="121">
        <v>0</v>
      </c>
      <c r="CT43" s="121">
        <v>0</v>
      </c>
      <c r="CU43" s="121">
        <v>0</v>
      </c>
      <c r="CV43" s="121">
        <v>0</v>
      </c>
      <c r="CW43" s="121">
        <v>0</v>
      </c>
      <c r="CX43" s="121">
        <v>0</v>
      </c>
      <c r="CY43" s="121">
        <v>0</v>
      </c>
      <c r="CZ43" s="121">
        <v>0</v>
      </c>
      <c r="DA43" s="121">
        <v>0</v>
      </c>
      <c r="DB43" s="121">
        <v>0</v>
      </c>
      <c r="DC43" s="121">
        <v>0</v>
      </c>
      <c r="DD43" s="121">
        <v>0</v>
      </c>
      <c r="DE43" s="121">
        <v>0</v>
      </c>
      <c r="DF43" s="121">
        <v>0</v>
      </c>
      <c r="DG43" s="121">
        <v>0</v>
      </c>
      <c r="DH43" s="121">
        <v>0</v>
      </c>
      <c r="DI43" s="121">
        <v>0</v>
      </c>
      <c r="DJ43" s="121">
        <v>0</v>
      </c>
    </row>
    <row r="44" spans="1:114" ht="19.5" customHeight="1">
      <c r="A44" s="78" t="s">
        <v>88</v>
      </c>
      <c r="B44" s="78" t="s">
        <v>89</v>
      </c>
      <c r="C44" s="78" t="s">
        <v>89</v>
      </c>
      <c r="D44" s="78" t="s">
        <v>133</v>
      </c>
      <c r="E44" s="78" t="s">
        <v>90</v>
      </c>
      <c r="F44" s="120">
        <f t="shared" si="3"/>
        <v>141.72</v>
      </c>
      <c r="G44" s="120">
        <v>141.72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141.72</v>
      </c>
      <c r="N44" s="120">
        <v>0</v>
      </c>
      <c r="O44" s="120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v>0</v>
      </c>
      <c r="BH44" s="121"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v>0</v>
      </c>
      <c r="BP44" s="121"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v>0</v>
      </c>
      <c r="CI44" s="121">
        <v>0</v>
      </c>
      <c r="CJ44" s="121">
        <v>0</v>
      </c>
      <c r="CK44" s="121">
        <v>0</v>
      </c>
      <c r="CL44" s="121">
        <v>0</v>
      </c>
      <c r="CM44" s="121">
        <v>0</v>
      </c>
      <c r="CN44" s="121">
        <v>0</v>
      </c>
      <c r="CO44" s="121">
        <v>0</v>
      </c>
      <c r="CP44" s="121">
        <v>0</v>
      </c>
      <c r="CQ44" s="121">
        <v>0</v>
      </c>
      <c r="CR44" s="121">
        <v>0</v>
      </c>
      <c r="CS44" s="121">
        <v>0</v>
      </c>
      <c r="CT44" s="121">
        <v>0</v>
      </c>
      <c r="CU44" s="121">
        <v>0</v>
      </c>
      <c r="CV44" s="121">
        <v>0</v>
      </c>
      <c r="CW44" s="121">
        <v>0</v>
      </c>
      <c r="CX44" s="121">
        <v>0</v>
      </c>
      <c r="CY44" s="121">
        <v>0</v>
      </c>
      <c r="CZ44" s="121">
        <v>0</v>
      </c>
      <c r="DA44" s="121">
        <v>0</v>
      </c>
      <c r="DB44" s="121">
        <v>0</v>
      </c>
      <c r="DC44" s="121">
        <v>0</v>
      </c>
      <c r="DD44" s="121">
        <v>0</v>
      </c>
      <c r="DE44" s="121">
        <v>0</v>
      </c>
      <c r="DF44" s="121">
        <v>0</v>
      </c>
      <c r="DG44" s="121">
        <v>0</v>
      </c>
      <c r="DH44" s="121">
        <v>0</v>
      </c>
      <c r="DI44" s="121">
        <v>0</v>
      </c>
      <c r="DJ44" s="121">
        <v>0</v>
      </c>
    </row>
    <row r="45" spans="1:114" ht="19.5" customHeight="1">
      <c r="A45" s="78" t="s">
        <v>88</v>
      </c>
      <c r="B45" s="78" t="s">
        <v>89</v>
      </c>
      <c r="C45" s="78" t="s">
        <v>109</v>
      </c>
      <c r="D45" s="78" t="s">
        <v>133</v>
      </c>
      <c r="E45" s="78" t="s">
        <v>110</v>
      </c>
      <c r="F45" s="120">
        <f t="shared" si="3"/>
        <v>56.71</v>
      </c>
      <c r="G45" s="120">
        <v>56.71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56.71</v>
      </c>
      <c r="O45" s="120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</v>
      </c>
      <c r="AF45" s="121"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v>0</v>
      </c>
      <c r="BH45" s="121"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v>0</v>
      </c>
      <c r="BP45" s="121"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0</v>
      </c>
      <c r="CF45" s="121">
        <v>0</v>
      </c>
      <c r="CG45" s="121">
        <v>0</v>
      </c>
      <c r="CH45" s="121">
        <v>0</v>
      </c>
      <c r="CI45" s="121">
        <v>0</v>
      </c>
      <c r="CJ45" s="121">
        <v>0</v>
      </c>
      <c r="CK45" s="121">
        <v>0</v>
      </c>
      <c r="CL45" s="121">
        <v>0</v>
      </c>
      <c r="CM45" s="121">
        <v>0</v>
      </c>
      <c r="CN45" s="121">
        <v>0</v>
      </c>
      <c r="CO45" s="121">
        <v>0</v>
      </c>
      <c r="CP45" s="121">
        <v>0</v>
      </c>
      <c r="CQ45" s="121">
        <v>0</v>
      </c>
      <c r="CR45" s="121">
        <v>0</v>
      </c>
      <c r="CS45" s="121">
        <v>0</v>
      </c>
      <c r="CT45" s="121">
        <v>0</v>
      </c>
      <c r="CU45" s="121">
        <v>0</v>
      </c>
      <c r="CV45" s="121">
        <v>0</v>
      </c>
      <c r="CW45" s="121">
        <v>0</v>
      </c>
      <c r="CX45" s="121">
        <v>0</v>
      </c>
      <c r="CY45" s="121">
        <v>0</v>
      </c>
      <c r="CZ45" s="121">
        <v>0</v>
      </c>
      <c r="DA45" s="121">
        <v>0</v>
      </c>
      <c r="DB45" s="121">
        <v>0</v>
      </c>
      <c r="DC45" s="121">
        <v>0</v>
      </c>
      <c r="DD45" s="121">
        <v>0</v>
      </c>
      <c r="DE45" s="121">
        <v>0</v>
      </c>
      <c r="DF45" s="121">
        <v>0</v>
      </c>
      <c r="DG45" s="121">
        <v>0</v>
      </c>
      <c r="DH45" s="121">
        <v>0</v>
      </c>
      <c r="DI45" s="121">
        <v>0</v>
      </c>
      <c r="DJ45" s="121">
        <v>0</v>
      </c>
    </row>
    <row r="46" spans="1:114" ht="19.5" customHeight="1">
      <c r="A46" s="78" t="s">
        <v>88</v>
      </c>
      <c r="B46" s="78" t="s">
        <v>84</v>
      </c>
      <c r="C46" s="78" t="s">
        <v>96</v>
      </c>
      <c r="D46" s="78" t="s">
        <v>133</v>
      </c>
      <c r="E46" s="78" t="s">
        <v>122</v>
      </c>
      <c r="F46" s="120">
        <f t="shared" si="3"/>
        <v>277.25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277.25</v>
      </c>
      <c r="AX46" s="121">
        <v>0</v>
      </c>
      <c r="AY46" s="121">
        <v>0</v>
      </c>
      <c r="AZ46" s="121">
        <v>0</v>
      </c>
      <c r="BA46" s="121">
        <v>277.25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v>0</v>
      </c>
      <c r="BH46" s="121"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v>0</v>
      </c>
      <c r="BP46" s="121"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0</v>
      </c>
      <c r="CF46" s="121">
        <v>0</v>
      </c>
      <c r="CG46" s="121">
        <v>0</v>
      </c>
      <c r="CH46" s="121">
        <v>0</v>
      </c>
      <c r="CI46" s="121">
        <v>0</v>
      </c>
      <c r="CJ46" s="121">
        <v>0</v>
      </c>
      <c r="CK46" s="121">
        <v>0</v>
      </c>
      <c r="CL46" s="121">
        <v>0</v>
      </c>
      <c r="CM46" s="121">
        <v>0</v>
      </c>
      <c r="CN46" s="121">
        <v>0</v>
      </c>
      <c r="CO46" s="121">
        <v>0</v>
      </c>
      <c r="CP46" s="121">
        <v>0</v>
      </c>
      <c r="CQ46" s="121">
        <v>0</v>
      </c>
      <c r="CR46" s="121">
        <v>0</v>
      </c>
      <c r="CS46" s="121">
        <v>0</v>
      </c>
      <c r="CT46" s="121">
        <v>0</v>
      </c>
      <c r="CU46" s="121">
        <v>0</v>
      </c>
      <c r="CV46" s="121">
        <v>0</v>
      </c>
      <c r="CW46" s="121">
        <v>0</v>
      </c>
      <c r="CX46" s="121">
        <v>0</v>
      </c>
      <c r="CY46" s="121">
        <v>0</v>
      </c>
      <c r="CZ46" s="121">
        <v>0</v>
      </c>
      <c r="DA46" s="121">
        <v>0</v>
      </c>
      <c r="DB46" s="121">
        <v>0</v>
      </c>
      <c r="DC46" s="121">
        <v>0</v>
      </c>
      <c r="DD46" s="121">
        <v>0</v>
      </c>
      <c r="DE46" s="121">
        <v>0</v>
      </c>
      <c r="DF46" s="121">
        <v>0</v>
      </c>
      <c r="DG46" s="121">
        <v>0</v>
      </c>
      <c r="DH46" s="121">
        <v>0</v>
      </c>
      <c r="DI46" s="121">
        <v>0</v>
      </c>
      <c r="DJ46" s="121">
        <v>0</v>
      </c>
    </row>
    <row r="47" spans="1:114" ht="19.5" customHeight="1">
      <c r="A47" s="78" t="s">
        <v>88</v>
      </c>
      <c r="B47" s="78" t="s">
        <v>84</v>
      </c>
      <c r="C47" s="78" t="s">
        <v>98</v>
      </c>
      <c r="D47" s="78" t="s">
        <v>133</v>
      </c>
      <c r="E47" s="78" t="s">
        <v>123</v>
      </c>
      <c r="F47" s="120">
        <f t="shared" si="3"/>
        <v>880.08</v>
      </c>
      <c r="G47" s="120">
        <v>592.19</v>
      </c>
      <c r="H47" s="120">
        <v>379.8</v>
      </c>
      <c r="I47" s="120">
        <v>46.91</v>
      </c>
      <c r="J47" s="120">
        <v>0</v>
      </c>
      <c r="K47" s="120">
        <v>0</v>
      </c>
      <c r="L47" s="120">
        <v>162.33</v>
      </c>
      <c r="M47" s="120">
        <v>0</v>
      </c>
      <c r="N47" s="120">
        <v>0</v>
      </c>
      <c r="O47" s="120">
        <v>0</v>
      </c>
      <c r="P47" s="121">
        <v>0</v>
      </c>
      <c r="Q47" s="121">
        <v>3.15</v>
      </c>
      <c r="R47" s="121">
        <v>0</v>
      </c>
      <c r="S47" s="121">
        <v>0</v>
      </c>
      <c r="T47" s="121">
        <v>0</v>
      </c>
      <c r="U47" s="121">
        <v>279.71</v>
      </c>
      <c r="V47" s="121">
        <v>19.88</v>
      </c>
      <c r="W47" s="121">
        <v>4</v>
      </c>
      <c r="X47" s="121">
        <v>3</v>
      </c>
      <c r="Y47" s="121">
        <v>0.15</v>
      </c>
      <c r="Z47" s="121">
        <v>2.35</v>
      </c>
      <c r="AA47" s="121">
        <v>8</v>
      </c>
      <c r="AB47" s="121">
        <v>3</v>
      </c>
      <c r="AC47" s="121">
        <v>0</v>
      </c>
      <c r="AD47" s="121">
        <v>0</v>
      </c>
      <c r="AE47" s="121">
        <v>10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  <c r="AO47" s="121">
        <v>5</v>
      </c>
      <c r="AP47" s="121">
        <v>0</v>
      </c>
      <c r="AQ47" s="121">
        <v>16.44</v>
      </c>
      <c r="AR47" s="121">
        <v>11.39</v>
      </c>
      <c r="AS47" s="121">
        <v>8</v>
      </c>
      <c r="AT47" s="121">
        <v>0</v>
      </c>
      <c r="AU47" s="121">
        <v>0</v>
      </c>
      <c r="AV47" s="121">
        <v>188.5</v>
      </c>
      <c r="AW47" s="121">
        <v>8.18</v>
      </c>
      <c r="AX47" s="121">
        <v>0</v>
      </c>
      <c r="AY47" s="121">
        <v>0</v>
      </c>
      <c r="AZ47" s="121">
        <v>0</v>
      </c>
      <c r="BA47" s="121">
        <v>0</v>
      </c>
      <c r="BB47" s="121">
        <v>7.93</v>
      </c>
      <c r="BC47" s="121">
        <v>0</v>
      </c>
      <c r="BD47" s="121">
        <v>0</v>
      </c>
      <c r="BE47" s="121">
        <v>0</v>
      </c>
      <c r="BF47" s="121">
        <v>0.25</v>
      </c>
      <c r="BG47" s="121">
        <v>0</v>
      </c>
      <c r="BH47" s="121"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v>0</v>
      </c>
      <c r="BP47" s="121"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v>0</v>
      </c>
      <c r="CI47" s="121">
        <v>0</v>
      </c>
      <c r="CJ47" s="121">
        <v>0</v>
      </c>
      <c r="CK47" s="121">
        <v>0</v>
      </c>
      <c r="CL47" s="121">
        <v>0</v>
      </c>
      <c r="CM47" s="121">
        <v>0</v>
      </c>
      <c r="CN47" s="121">
        <v>0</v>
      </c>
      <c r="CO47" s="121">
        <v>0</v>
      </c>
      <c r="CP47" s="121">
        <v>0</v>
      </c>
      <c r="CQ47" s="121">
        <v>0</v>
      </c>
      <c r="CR47" s="121">
        <v>0</v>
      </c>
      <c r="CS47" s="121">
        <v>0</v>
      </c>
      <c r="CT47" s="121">
        <v>0</v>
      </c>
      <c r="CU47" s="121">
        <v>0</v>
      </c>
      <c r="CV47" s="121">
        <v>0</v>
      </c>
      <c r="CW47" s="121">
        <v>0</v>
      </c>
      <c r="CX47" s="121">
        <v>0</v>
      </c>
      <c r="CY47" s="121">
        <v>0</v>
      </c>
      <c r="CZ47" s="121">
        <v>0</v>
      </c>
      <c r="DA47" s="121">
        <v>0</v>
      </c>
      <c r="DB47" s="121">
        <v>0</v>
      </c>
      <c r="DC47" s="121">
        <v>0</v>
      </c>
      <c r="DD47" s="121">
        <v>0</v>
      </c>
      <c r="DE47" s="121">
        <v>0</v>
      </c>
      <c r="DF47" s="121">
        <v>0</v>
      </c>
      <c r="DG47" s="121">
        <v>0</v>
      </c>
      <c r="DH47" s="121">
        <v>0</v>
      </c>
      <c r="DI47" s="121">
        <v>0</v>
      </c>
      <c r="DJ47" s="121">
        <v>0</v>
      </c>
    </row>
    <row r="48" spans="1:114" ht="19.5" customHeight="1">
      <c r="A48" s="78" t="s">
        <v>88</v>
      </c>
      <c r="B48" s="78" t="s">
        <v>84</v>
      </c>
      <c r="C48" s="78" t="s">
        <v>113</v>
      </c>
      <c r="D48" s="78" t="s">
        <v>133</v>
      </c>
      <c r="E48" s="78" t="s">
        <v>124</v>
      </c>
      <c r="F48" s="120">
        <f t="shared" si="3"/>
        <v>114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v>0</v>
      </c>
      <c r="AF48" s="121"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v>0</v>
      </c>
      <c r="AU48" s="121">
        <v>0</v>
      </c>
      <c r="AV48" s="121">
        <v>0</v>
      </c>
      <c r="AW48" s="121">
        <v>114</v>
      </c>
      <c r="AX48" s="121">
        <v>0</v>
      </c>
      <c r="AY48" s="121">
        <v>0</v>
      </c>
      <c r="AZ48" s="121">
        <v>0</v>
      </c>
      <c r="BA48" s="121">
        <v>0</v>
      </c>
      <c r="BB48" s="121">
        <v>114</v>
      </c>
      <c r="BC48" s="121">
        <v>0</v>
      </c>
      <c r="BD48" s="121">
        <v>0</v>
      </c>
      <c r="BE48" s="121">
        <v>0</v>
      </c>
      <c r="BF48" s="121">
        <v>0</v>
      </c>
      <c r="BG48" s="121">
        <v>0</v>
      </c>
      <c r="BH48" s="121"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v>0</v>
      </c>
      <c r="BP48" s="121"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v>0</v>
      </c>
      <c r="CI48" s="121">
        <v>0</v>
      </c>
      <c r="CJ48" s="121">
        <v>0</v>
      </c>
      <c r="CK48" s="121">
        <v>0</v>
      </c>
      <c r="CL48" s="121">
        <v>0</v>
      </c>
      <c r="CM48" s="121">
        <v>0</v>
      </c>
      <c r="CN48" s="121">
        <v>0</v>
      </c>
      <c r="CO48" s="121">
        <v>0</v>
      </c>
      <c r="CP48" s="121">
        <v>0</v>
      </c>
      <c r="CQ48" s="121">
        <v>0</v>
      </c>
      <c r="CR48" s="121">
        <v>0</v>
      </c>
      <c r="CS48" s="121">
        <v>0</v>
      </c>
      <c r="CT48" s="121">
        <v>0</v>
      </c>
      <c r="CU48" s="121">
        <v>0</v>
      </c>
      <c r="CV48" s="121">
        <v>0</v>
      </c>
      <c r="CW48" s="121">
        <v>0</v>
      </c>
      <c r="CX48" s="121">
        <v>0</v>
      </c>
      <c r="CY48" s="121">
        <v>0</v>
      </c>
      <c r="CZ48" s="121">
        <v>0</v>
      </c>
      <c r="DA48" s="121">
        <v>0</v>
      </c>
      <c r="DB48" s="121">
        <v>0</v>
      </c>
      <c r="DC48" s="121">
        <v>0</v>
      </c>
      <c r="DD48" s="121">
        <v>0</v>
      </c>
      <c r="DE48" s="121">
        <v>0</v>
      </c>
      <c r="DF48" s="121">
        <v>0</v>
      </c>
      <c r="DG48" s="121">
        <v>0</v>
      </c>
      <c r="DH48" s="121">
        <v>0</v>
      </c>
      <c r="DI48" s="121">
        <v>0</v>
      </c>
      <c r="DJ48" s="121">
        <v>0</v>
      </c>
    </row>
    <row r="49" spans="1:114" ht="19.5" customHeight="1">
      <c r="A49" s="78" t="s">
        <v>100</v>
      </c>
      <c r="B49" s="78" t="s">
        <v>101</v>
      </c>
      <c r="C49" s="78" t="s">
        <v>96</v>
      </c>
      <c r="D49" s="78" t="s">
        <v>133</v>
      </c>
      <c r="E49" s="78" t="s">
        <v>115</v>
      </c>
      <c r="F49" s="120">
        <f t="shared" si="3"/>
        <v>53.02</v>
      </c>
      <c r="G49" s="120">
        <v>53.02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53.02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v>0</v>
      </c>
      <c r="AF49" s="121"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v>0</v>
      </c>
      <c r="BH49" s="121"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v>0</v>
      </c>
      <c r="BP49" s="121"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v>0</v>
      </c>
      <c r="CI49" s="121">
        <v>0</v>
      </c>
      <c r="CJ49" s="121">
        <v>0</v>
      </c>
      <c r="CK49" s="121">
        <v>0</v>
      </c>
      <c r="CL49" s="121">
        <v>0</v>
      </c>
      <c r="CM49" s="121">
        <v>0</v>
      </c>
      <c r="CN49" s="121">
        <v>0</v>
      </c>
      <c r="CO49" s="121">
        <v>0</v>
      </c>
      <c r="CP49" s="121">
        <v>0</v>
      </c>
      <c r="CQ49" s="121">
        <v>0</v>
      </c>
      <c r="CR49" s="121">
        <v>0</v>
      </c>
      <c r="CS49" s="121">
        <v>0</v>
      </c>
      <c r="CT49" s="121">
        <v>0</v>
      </c>
      <c r="CU49" s="121">
        <v>0</v>
      </c>
      <c r="CV49" s="121">
        <v>0</v>
      </c>
      <c r="CW49" s="121">
        <v>0</v>
      </c>
      <c r="CX49" s="121">
        <v>0</v>
      </c>
      <c r="CY49" s="121">
        <v>0</v>
      </c>
      <c r="CZ49" s="121">
        <v>0</v>
      </c>
      <c r="DA49" s="121">
        <v>0</v>
      </c>
      <c r="DB49" s="121">
        <v>0</v>
      </c>
      <c r="DC49" s="121">
        <v>0</v>
      </c>
      <c r="DD49" s="121">
        <v>0</v>
      </c>
      <c r="DE49" s="121">
        <v>0</v>
      </c>
      <c r="DF49" s="121">
        <v>0</v>
      </c>
      <c r="DG49" s="121">
        <v>0</v>
      </c>
      <c r="DH49" s="121">
        <v>0</v>
      </c>
      <c r="DI49" s="121">
        <v>0</v>
      </c>
      <c r="DJ49" s="121">
        <v>0</v>
      </c>
    </row>
    <row r="50" spans="1:114" ht="19.5" customHeight="1">
      <c r="A50" s="78" t="s">
        <v>100</v>
      </c>
      <c r="B50" s="78" t="s">
        <v>126</v>
      </c>
      <c r="C50" s="78" t="s">
        <v>94</v>
      </c>
      <c r="D50" s="78" t="s">
        <v>133</v>
      </c>
      <c r="E50" s="78" t="s">
        <v>127</v>
      </c>
      <c r="F50" s="120">
        <f t="shared" si="3"/>
        <v>240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v>0</v>
      </c>
      <c r="AU50" s="121">
        <v>0</v>
      </c>
      <c r="AV50" s="121">
        <v>0</v>
      </c>
      <c r="AW50" s="121">
        <v>240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v>0</v>
      </c>
      <c r="BH50" s="121">
        <v>240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v>0</v>
      </c>
      <c r="BP50" s="121"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0</v>
      </c>
      <c r="CF50" s="121">
        <v>0</v>
      </c>
      <c r="CG50" s="121">
        <v>0</v>
      </c>
      <c r="CH50" s="121">
        <v>0</v>
      </c>
      <c r="CI50" s="121">
        <v>0</v>
      </c>
      <c r="CJ50" s="121">
        <v>0</v>
      </c>
      <c r="CK50" s="121">
        <v>0</v>
      </c>
      <c r="CL50" s="121">
        <v>0</v>
      </c>
      <c r="CM50" s="121">
        <v>0</v>
      </c>
      <c r="CN50" s="121">
        <v>0</v>
      </c>
      <c r="CO50" s="121">
        <v>0</v>
      </c>
      <c r="CP50" s="121">
        <v>0</v>
      </c>
      <c r="CQ50" s="121">
        <v>0</v>
      </c>
      <c r="CR50" s="121">
        <v>0</v>
      </c>
      <c r="CS50" s="121">
        <v>0</v>
      </c>
      <c r="CT50" s="121">
        <v>0</v>
      </c>
      <c r="CU50" s="121">
        <v>0</v>
      </c>
      <c r="CV50" s="121">
        <v>0</v>
      </c>
      <c r="CW50" s="121">
        <v>0</v>
      </c>
      <c r="CX50" s="121">
        <v>0</v>
      </c>
      <c r="CY50" s="121">
        <v>0</v>
      </c>
      <c r="CZ50" s="121">
        <v>0</v>
      </c>
      <c r="DA50" s="121">
        <v>0</v>
      </c>
      <c r="DB50" s="121">
        <v>0</v>
      </c>
      <c r="DC50" s="121">
        <v>0</v>
      </c>
      <c r="DD50" s="121">
        <v>0</v>
      </c>
      <c r="DE50" s="121">
        <v>0</v>
      </c>
      <c r="DF50" s="121">
        <v>0</v>
      </c>
      <c r="DG50" s="121">
        <v>0</v>
      </c>
      <c r="DH50" s="121">
        <v>0</v>
      </c>
      <c r="DI50" s="121">
        <v>0</v>
      </c>
      <c r="DJ50" s="121">
        <v>0</v>
      </c>
    </row>
    <row r="51" spans="1:114" ht="19.5" customHeight="1">
      <c r="A51" s="78" t="s">
        <v>104</v>
      </c>
      <c r="B51" s="78" t="s">
        <v>96</v>
      </c>
      <c r="C51" s="78" t="s">
        <v>94</v>
      </c>
      <c r="D51" s="78" t="s">
        <v>133</v>
      </c>
      <c r="E51" s="78" t="s">
        <v>105</v>
      </c>
      <c r="F51" s="120">
        <f t="shared" si="3"/>
        <v>83.24</v>
      </c>
      <c r="G51" s="120">
        <v>83.24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1">
        <v>0</v>
      </c>
      <c r="Q51" s="121">
        <v>0</v>
      </c>
      <c r="R51" s="121">
        <v>83.24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1"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v>0</v>
      </c>
      <c r="BH51" s="121"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v>0</v>
      </c>
      <c r="BP51" s="121"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0</v>
      </c>
      <c r="CF51" s="121">
        <v>0</v>
      </c>
      <c r="CG51" s="121">
        <v>0</v>
      </c>
      <c r="CH51" s="121">
        <v>0</v>
      </c>
      <c r="CI51" s="121">
        <v>0</v>
      </c>
      <c r="CJ51" s="121">
        <v>0</v>
      </c>
      <c r="CK51" s="121">
        <v>0</v>
      </c>
      <c r="CL51" s="121">
        <v>0</v>
      </c>
      <c r="CM51" s="121">
        <v>0</v>
      </c>
      <c r="CN51" s="121">
        <v>0</v>
      </c>
      <c r="CO51" s="121">
        <v>0</v>
      </c>
      <c r="CP51" s="121">
        <v>0</v>
      </c>
      <c r="CQ51" s="121">
        <v>0</v>
      </c>
      <c r="CR51" s="121">
        <v>0</v>
      </c>
      <c r="CS51" s="121">
        <v>0</v>
      </c>
      <c r="CT51" s="121">
        <v>0</v>
      </c>
      <c r="CU51" s="121">
        <v>0</v>
      </c>
      <c r="CV51" s="121">
        <v>0</v>
      </c>
      <c r="CW51" s="121">
        <v>0</v>
      </c>
      <c r="CX51" s="121">
        <v>0</v>
      </c>
      <c r="CY51" s="121">
        <v>0</v>
      </c>
      <c r="CZ51" s="121">
        <v>0</v>
      </c>
      <c r="DA51" s="121">
        <v>0</v>
      </c>
      <c r="DB51" s="121">
        <v>0</v>
      </c>
      <c r="DC51" s="121">
        <v>0</v>
      </c>
      <c r="DD51" s="121">
        <v>0</v>
      </c>
      <c r="DE51" s="121">
        <v>0</v>
      </c>
      <c r="DF51" s="121">
        <v>0</v>
      </c>
      <c r="DG51" s="121">
        <v>0</v>
      </c>
      <c r="DH51" s="121">
        <v>0</v>
      </c>
      <c r="DI51" s="121">
        <v>0</v>
      </c>
      <c r="DJ51" s="121">
        <v>0</v>
      </c>
    </row>
    <row r="52" spans="1:114" ht="19.5" customHeight="1">
      <c r="A52" s="78" t="s">
        <v>38</v>
      </c>
      <c r="B52" s="78" t="s">
        <v>38</v>
      </c>
      <c r="C52" s="78" t="s">
        <v>38</v>
      </c>
      <c r="D52" s="78" t="s">
        <v>38</v>
      </c>
      <c r="E52" s="78" t="s">
        <v>134</v>
      </c>
      <c r="F52" s="120">
        <f t="shared" si="3"/>
        <v>2238.35</v>
      </c>
      <c r="G52" s="120">
        <v>1439.72</v>
      </c>
      <c r="H52" s="120">
        <v>937</v>
      </c>
      <c r="I52" s="120">
        <v>27.3</v>
      </c>
      <c r="J52" s="120">
        <v>0</v>
      </c>
      <c r="K52" s="120">
        <v>0</v>
      </c>
      <c r="L52" s="120">
        <v>0</v>
      </c>
      <c r="M52" s="120">
        <v>189.1</v>
      </c>
      <c r="N52" s="120">
        <v>75.75</v>
      </c>
      <c r="O52" s="120">
        <v>65</v>
      </c>
      <c r="P52" s="121">
        <v>0</v>
      </c>
      <c r="Q52" s="121">
        <v>11.67</v>
      </c>
      <c r="R52" s="121">
        <v>133.9</v>
      </c>
      <c r="S52" s="121">
        <v>0</v>
      </c>
      <c r="T52" s="121">
        <v>0</v>
      </c>
      <c r="U52" s="121">
        <v>133.09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15</v>
      </c>
      <c r="AH52" s="121">
        <v>0</v>
      </c>
      <c r="AI52" s="121">
        <v>0</v>
      </c>
      <c r="AJ52" s="121">
        <v>0</v>
      </c>
      <c r="AK52" s="121">
        <v>0</v>
      </c>
      <c r="AL52" s="121">
        <v>26</v>
      </c>
      <c r="AM52" s="121">
        <v>0</v>
      </c>
      <c r="AN52" s="121">
        <v>0</v>
      </c>
      <c r="AO52" s="121">
        <v>0</v>
      </c>
      <c r="AP52" s="121">
        <v>0</v>
      </c>
      <c r="AQ52" s="121">
        <v>31.98</v>
      </c>
      <c r="AR52" s="121">
        <v>28.11</v>
      </c>
      <c r="AS52" s="121">
        <v>19</v>
      </c>
      <c r="AT52" s="121">
        <v>0</v>
      </c>
      <c r="AU52" s="121">
        <v>0</v>
      </c>
      <c r="AV52" s="121">
        <v>13</v>
      </c>
      <c r="AW52" s="121">
        <v>637.54</v>
      </c>
      <c r="AX52" s="121">
        <v>48.56</v>
      </c>
      <c r="AY52" s="121">
        <v>0</v>
      </c>
      <c r="AZ52" s="121">
        <v>0</v>
      </c>
      <c r="BA52" s="121">
        <v>140.57</v>
      </c>
      <c r="BB52" s="121">
        <v>70</v>
      </c>
      <c r="BC52" s="121">
        <v>0</v>
      </c>
      <c r="BD52" s="121">
        <v>0</v>
      </c>
      <c r="BE52" s="121">
        <v>0</v>
      </c>
      <c r="BF52" s="121">
        <v>0.61</v>
      </c>
      <c r="BG52" s="121">
        <v>0</v>
      </c>
      <c r="BH52" s="121">
        <v>377.8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v>0</v>
      </c>
      <c r="BP52" s="121"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v>0</v>
      </c>
      <c r="CA52" s="121">
        <v>28</v>
      </c>
      <c r="CB52" s="121">
        <v>0</v>
      </c>
      <c r="CC52" s="121">
        <v>28</v>
      </c>
      <c r="CD52" s="121">
        <v>0</v>
      </c>
      <c r="CE52" s="121">
        <v>0</v>
      </c>
      <c r="CF52" s="121">
        <v>0</v>
      </c>
      <c r="CG52" s="121">
        <v>0</v>
      </c>
      <c r="CH52" s="121">
        <v>0</v>
      </c>
      <c r="CI52" s="121">
        <v>0</v>
      </c>
      <c r="CJ52" s="121">
        <v>0</v>
      </c>
      <c r="CK52" s="121">
        <v>0</v>
      </c>
      <c r="CL52" s="121">
        <v>0</v>
      </c>
      <c r="CM52" s="121">
        <v>0</v>
      </c>
      <c r="CN52" s="121">
        <v>0</v>
      </c>
      <c r="CO52" s="121">
        <v>0</v>
      </c>
      <c r="CP52" s="121">
        <v>0</v>
      </c>
      <c r="CQ52" s="121">
        <v>0</v>
      </c>
      <c r="CR52" s="121">
        <v>0</v>
      </c>
      <c r="CS52" s="121">
        <v>0</v>
      </c>
      <c r="CT52" s="121">
        <v>0</v>
      </c>
      <c r="CU52" s="121">
        <v>0</v>
      </c>
      <c r="CV52" s="121">
        <v>0</v>
      </c>
      <c r="CW52" s="121">
        <v>0</v>
      </c>
      <c r="CX52" s="121">
        <v>0</v>
      </c>
      <c r="CY52" s="121">
        <v>0</v>
      </c>
      <c r="CZ52" s="121">
        <v>0</v>
      </c>
      <c r="DA52" s="121">
        <v>0</v>
      </c>
      <c r="DB52" s="121">
        <v>0</v>
      </c>
      <c r="DC52" s="121">
        <v>0</v>
      </c>
      <c r="DD52" s="121">
        <v>0</v>
      </c>
      <c r="DE52" s="121">
        <v>0</v>
      </c>
      <c r="DF52" s="121">
        <v>0</v>
      </c>
      <c r="DG52" s="121">
        <v>0</v>
      </c>
      <c r="DH52" s="121">
        <v>0</v>
      </c>
      <c r="DI52" s="121">
        <v>0</v>
      </c>
      <c r="DJ52" s="121">
        <v>0</v>
      </c>
    </row>
    <row r="53" spans="1:114" ht="19.5" customHeight="1">
      <c r="A53" s="78" t="s">
        <v>88</v>
      </c>
      <c r="B53" s="78" t="s">
        <v>89</v>
      </c>
      <c r="C53" s="78" t="s">
        <v>96</v>
      </c>
      <c r="D53" s="78" t="s">
        <v>135</v>
      </c>
      <c r="E53" s="78" t="s">
        <v>120</v>
      </c>
      <c r="F53" s="120">
        <f t="shared" si="3"/>
        <v>71.36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v>0</v>
      </c>
      <c r="AF53" s="121"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71.36</v>
      </c>
      <c r="AX53" s="121">
        <v>48.56</v>
      </c>
      <c r="AY53" s="121"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v>0</v>
      </c>
      <c r="BH53" s="121">
        <v>22.8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v>0</v>
      </c>
      <c r="BP53" s="121"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v>0</v>
      </c>
      <c r="CI53" s="121">
        <v>0</v>
      </c>
      <c r="CJ53" s="121">
        <v>0</v>
      </c>
      <c r="CK53" s="121">
        <v>0</v>
      </c>
      <c r="CL53" s="121">
        <v>0</v>
      </c>
      <c r="CM53" s="121">
        <v>0</v>
      </c>
      <c r="CN53" s="121">
        <v>0</v>
      </c>
      <c r="CO53" s="121">
        <v>0</v>
      </c>
      <c r="CP53" s="121">
        <v>0</v>
      </c>
      <c r="CQ53" s="121">
        <v>0</v>
      </c>
      <c r="CR53" s="121">
        <v>0</v>
      </c>
      <c r="CS53" s="121">
        <v>0</v>
      </c>
      <c r="CT53" s="121">
        <v>0</v>
      </c>
      <c r="CU53" s="121">
        <v>0</v>
      </c>
      <c r="CV53" s="121">
        <v>0</v>
      </c>
      <c r="CW53" s="121">
        <v>0</v>
      </c>
      <c r="CX53" s="121">
        <v>0</v>
      </c>
      <c r="CY53" s="121">
        <v>0</v>
      </c>
      <c r="CZ53" s="121">
        <v>0</v>
      </c>
      <c r="DA53" s="121">
        <v>0</v>
      </c>
      <c r="DB53" s="121">
        <v>0</v>
      </c>
      <c r="DC53" s="121">
        <v>0</v>
      </c>
      <c r="DD53" s="121">
        <v>0</v>
      </c>
      <c r="DE53" s="121">
        <v>0</v>
      </c>
      <c r="DF53" s="121">
        <v>0</v>
      </c>
      <c r="DG53" s="121">
        <v>0</v>
      </c>
      <c r="DH53" s="121">
        <v>0</v>
      </c>
      <c r="DI53" s="121">
        <v>0</v>
      </c>
      <c r="DJ53" s="121">
        <v>0</v>
      </c>
    </row>
    <row r="54" spans="1:114" ht="19.5" customHeight="1">
      <c r="A54" s="78" t="s">
        <v>88</v>
      </c>
      <c r="B54" s="78" t="s">
        <v>89</v>
      </c>
      <c r="C54" s="78" t="s">
        <v>89</v>
      </c>
      <c r="D54" s="78" t="s">
        <v>135</v>
      </c>
      <c r="E54" s="78" t="s">
        <v>90</v>
      </c>
      <c r="F54" s="120">
        <f t="shared" si="3"/>
        <v>189.1</v>
      </c>
      <c r="G54" s="120">
        <v>189.1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189.1</v>
      </c>
      <c r="N54" s="120">
        <v>0</v>
      </c>
      <c r="O54" s="120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v>0</v>
      </c>
      <c r="BH54" s="121"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v>0</v>
      </c>
      <c r="BP54" s="121"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0</v>
      </c>
      <c r="CF54" s="121">
        <v>0</v>
      </c>
      <c r="CG54" s="121">
        <v>0</v>
      </c>
      <c r="CH54" s="121">
        <v>0</v>
      </c>
      <c r="CI54" s="121">
        <v>0</v>
      </c>
      <c r="CJ54" s="121">
        <v>0</v>
      </c>
      <c r="CK54" s="121">
        <v>0</v>
      </c>
      <c r="CL54" s="121">
        <v>0</v>
      </c>
      <c r="CM54" s="121">
        <v>0</v>
      </c>
      <c r="CN54" s="121">
        <v>0</v>
      </c>
      <c r="CO54" s="121">
        <v>0</v>
      </c>
      <c r="CP54" s="121">
        <v>0</v>
      </c>
      <c r="CQ54" s="121">
        <v>0</v>
      </c>
      <c r="CR54" s="121">
        <v>0</v>
      </c>
      <c r="CS54" s="121">
        <v>0</v>
      </c>
      <c r="CT54" s="121">
        <v>0</v>
      </c>
      <c r="CU54" s="121">
        <v>0</v>
      </c>
      <c r="CV54" s="121">
        <v>0</v>
      </c>
      <c r="CW54" s="121">
        <v>0</v>
      </c>
      <c r="CX54" s="121">
        <v>0</v>
      </c>
      <c r="CY54" s="121">
        <v>0</v>
      </c>
      <c r="CZ54" s="121">
        <v>0</v>
      </c>
      <c r="DA54" s="121">
        <v>0</v>
      </c>
      <c r="DB54" s="121">
        <v>0</v>
      </c>
      <c r="DC54" s="121">
        <v>0</v>
      </c>
      <c r="DD54" s="121">
        <v>0</v>
      </c>
      <c r="DE54" s="121">
        <v>0</v>
      </c>
      <c r="DF54" s="121">
        <v>0</v>
      </c>
      <c r="DG54" s="121">
        <v>0</v>
      </c>
      <c r="DH54" s="121">
        <v>0</v>
      </c>
      <c r="DI54" s="121">
        <v>0</v>
      </c>
      <c r="DJ54" s="121">
        <v>0</v>
      </c>
    </row>
    <row r="55" spans="1:114" ht="19.5" customHeight="1">
      <c r="A55" s="78" t="s">
        <v>88</v>
      </c>
      <c r="B55" s="78" t="s">
        <v>89</v>
      </c>
      <c r="C55" s="78" t="s">
        <v>109</v>
      </c>
      <c r="D55" s="78" t="s">
        <v>135</v>
      </c>
      <c r="E55" s="78" t="s">
        <v>110</v>
      </c>
      <c r="F55" s="120">
        <f t="shared" si="3"/>
        <v>75.75</v>
      </c>
      <c r="G55" s="120">
        <v>75.75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75.75</v>
      </c>
      <c r="O55" s="120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v>0</v>
      </c>
      <c r="AF55" s="121"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v>0</v>
      </c>
      <c r="BH55" s="121"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v>0</v>
      </c>
      <c r="BP55" s="121"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0</v>
      </c>
      <c r="CF55" s="121">
        <v>0</v>
      </c>
      <c r="CG55" s="121">
        <v>0</v>
      </c>
      <c r="CH55" s="121">
        <v>0</v>
      </c>
      <c r="CI55" s="121">
        <v>0</v>
      </c>
      <c r="CJ55" s="121">
        <v>0</v>
      </c>
      <c r="CK55" s="121">
        <v>0</v>
      </c>
      <c r="CL55" s="121">
        <v>0</v>
      </c>
      <c r="CM55" s="121">
        <v>0</v>
      </c>
      <c r="CN55" s="121">
        <v>0</v>
      </c>
      <c r="CO55" s="121">
        <v>0</v>
      </c>
      <c r="CP55" s="121">
        <v>0</v>
      </c>
      <c r="CQ55" s="121">
        <v>0</v>
      </c>
      <c r="CR55" s="121">
        <v>0</v>
      </c>
      <c r="CS55" s="121">
        <v>0</v>
      </c>
      <c r="CT55" s="121">
        <v>0</v>
      </c>
      <c r="CU55" s="121">
        <v>0</v>
      </c>
      <c r="CV55" s="121">
        <v>0</v>
      </c>
      <c r="CW55" s="121">
        <v>0</v>
      </c>
      <c r="CX55" s="121">
        <v>0</v>
      </c>
      <c r="CY55" s="121">
        <v>0</v>
      </c>
      <c r="CZ55" s="121">
        <v>0</v>
      </c>
      <c r="DA55" s="121">
        <v>0</v>
      </c>
      <c r="DB55" s="121">
        <v>0</v>
      </c>
      <c r="DC55" s="121">
        <v>0</v>
      </c>
      <c r="DD55" s="121">
        <v>0</v>
      </c>
      <c r="DE55" s="121">
        <v>0</v>
      </c>
      <c r="DF55" s="121">
        <v>0</v>
      </c>
      <c r="DG55" s="121">
        <v>0</v>
      </c>
      <c r="DH55" s="121">
        <v>0</v>
      </c>
      <c r="DI55" s="121">
        <v>0</v>
      </c>
      <c r="DJ55" s="121">
        <v>0</v>
      </c>
    </row>
    <row r="56" spans="1:114" ht="19.5" customHeight="1">
      <c r="A56" s="78" t="s">
        <v>88</v>
      </c>
      <c r="B56" s="78" t="s">
        <v>84</v>
      </c>
      <c r="C56" s="78" t="s">
        <v>96</v>
      </c>
      <c r="D56" s="78" t="s">
        <v>135</v>
      </c>
      <c r="E56" s="78" t="s">
        <v>122</v>
      </c>
      <c r="F56" s="120">
        <f t="shared" si="3"/>
        <v>140.57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v>0</v>
      </c>
      <c r="AF56" s="121"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v>0</v>
      </c>
      <c r="AU56" s="121">
        <v>0</v>
      </c>
      <c r="AV56" s="121">
        <v>0</v>
      </c>
      <c r="AW56" s="121">
        <v>140.57</v>
      </c>
      <c r="AX56" s="121">
        <v>0</v>
      </c>
      <c r="AY56" s="121">
        <v>0</v>
      </c>
      <c r="AZ56" s="121">
        <v>0</v>
      </c>
      <c r="BA56" s="121">
        <v>140.57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v>0</v>
      </c>
      <c r="BH56" s="121"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v>0</v>
      </c>
      <c r="BP56" s="121"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0</v>
      </c>
      <c r="CF56" s="121">
        <v>0</v>
      </c>
      <c r="CG56" s="121">
        <v>0</v>
      </c>
      <c r="CH56" s="121">
        <v>0</v>
      </c>
      <c r="CI56" s="121">
        <v>0</v>
      </c>
      <c r="CJ56" s="121">
        <v>0</v>
      </c>
      <c r="CK56" s="121">
        <v>0</v>
      </c>
      <c r="CL56" s="121">
        <v>0</v>
      </c>
      <c r="CM56" s="121">
        <v>0</v>
      </c>
      <c r="CN56" s="121">
        <v>0</v>
      </c>
      <c r="CO56" s="121">
        <v>0</v>
      </c>
      <c r="CP56" s="121">
        <v>0</v>
      </c>
      <c r="CQ56" s="121">
        <v>0</v>
      </c>
      <c r="CR56" s="121">
        <v>0</v>
      </c>
      <c r="CS56" s="121">
        <v>0</v>
      </c>
      <c r="CT56" s="121">
        <v>0</v>
      </c>
      <c r="CU56" s="121">
        <v>0</v>
      </c>
      <c r="CV56" s="121">
        <v>0</v>
      </c>
      <c r="CW56" s="121">
        <v>0</v>
      </c>
      <c r="CX56" s="121">
        <v>0</v>
      </c>
      <c r="CY56" s="121">
        <v>0</v>
      </c>
      <c r="CZ56" s="121">
        <v>0</v>
      </c>
      <c r="DA56" s="121">
        <v>0</v>
      </c>
      <c r="DB56" s="121">
        <v>0</v>
      </c>
      <c r="DC56" s="121">
        <v>0</v>
      </c>
      <c r="DD56" s="121">
        <v>0</v>
      </c>
      <c r="DE56" s="121">
        <v>0</v>
      </c>
      <c r="DF56" s="121">
        <v>0</v>
      </c>
      <c r="DG56" s="121">
        <v>0</v>
      </c>
      <c r="DH56" s="121">
        <v>0</v>
      </c>
      <c r="DI56" s="121">
        <v>0</v>
      </c>
      <c r="DJ56" s="121">
        <v>0</v>
      </c>
    </row>
    <row r="57" spans="1:114" ht="19.5" customHeight="1">
      <c r="A57" s="78" t="s">
        <v>88</v>
      </c>
      <c r="B57" s="78" t="s">
        <v>84</v>
      </c>
      <c r="C57" s="78" t="s">
        <v>98</v>
      </c>
      <c r="D57" s="78" t="s">
        <v>135</v>
      </c>
      <c r="E57" s="78" t="s">
        <v>123</v>
      </c>
      <c r="F57" s="120">
        <f t="shared" si="3"/>
        <v>1124.6699999999998</v>
      </c>
      <c r="G57" s="120">
        <v>975.97</v>
      </c>
      <c r="H57" s="120">
        <v>937</v>
      </c>
      <c r="I57" s="120">
        <v>27.3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1">
        <v>0</v>
      </c>
      <c r="Q57" s="121">
        <v>11.67</v>
      </c>
      <c r="R57" s="121">
        <v>0</v>
      </c>
      <c r="S57" s="121">
        <v>0</v>
      </c>
      <c r="T57" s="121">
        <v>0</v>
      </c>
      <c r="U57" s="121">
        <v>120.09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v>0</v>
      </c>
      <c r="AF57" s="121">
        <v>0</v>
      </c>
      <c r="AG57" s="121">
        <v>15</v>
      </c>
      <c r="AH57" s="121">
        <v>0</v>
      </c>
      <c r="AI57" s="121">
        <v>0</v>
      </c>
      <c r="AJ57" s="121">
        <v>0</v>
      </c>
      <c r="AK57" s="121">
        <v>0</v>
      </c>
      <c r="AL57" s="121">
        <v>26</v>
      </c>
      <c r="AM57" s="121">
        <v>0</v>
      </c>
      <c r="AN57" s="121">
        <v>0</v>
      </c>
      <c r="AO57" s="121">
        <v>0</v>
      </c>
      <c r="AP57" s="121">
        <v>0</v>
      </c>
      <c r="AQ57" s="121">
        <v>31.98</v>
      </c>
      <c r="AR57" s="121">
        <v>28.11</v>
      </c>
      <c r="AS57" s="121">
        <v>19</v>
      </c>
      <c r="AT57" s="121">
        <v>0</v>
      </c>
      <c r="AU57" s="121">
        <v>0</v>
      </c>
      <c r="AV57" s="121">
        <v>0</v>
      </c>
      <c r="AW57" s="121">
        <v>0.61</v>
      </c>
      <c r="AX57" s="121"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0.61</v>
      </c>
      <c r="BG57" s="121">
        <v>0</v>
      </c>
      <c r="BH57" s="121"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v>0</v>
      </c>
      <c r="BP57" s="121"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v>0</v>
      </c>
      <c r="CA57" s="121">
        <v>28</v>
      </c>
      <c r="CB57" s="121">
        <v>0</v>
      </c>
      <c r="CC57" s="121">
        <v>28</v>
      </c>
      <c r="CD57" s="121">
        <v>0</v>
      </c>
      <c r="CE57" s="121">
        <v>0</v>
      </c>
      <c r="CF57" s="121">
        <v>0</v>
      </c>
      <c r="CG57" s="121">
        <v>0</v>
      </c>
      <c r="CH57" s="121">
        <v>0</v>
      </c>
      <c r="CI57" s="121">
        <v>0</v>
      </c>
      <c r="CJ57" s="121">
        <v>0</v>
      </c>
      <c r="CK57" s="121">
        <v>0</v>
      </c>
      <c r="CL57" s="121">
        <v>0</v>
      </c>
      <c r="CM57" s="121">
        <v>0</v>
      </c>
      <c r="CN57" s="121">
        <v>0</v>
      </c>
      <c r="CO57" s="121">
        <v>0</v>
      </c>
      <c r="CP57" s="121">
        <v>0</v>
      </c>
      <c r="CQ57" s="121">
        <v>0</v>
      </c>
      <c r="CR57" s="121">
        <v>0</v>
      </c>
      <c r="CS57" s="121">
        <v>0</v>
      </c>
      <c r="CT57" s="121">
        <v>0</v>
      </c>
      <c r="CU57" s="121">
        <v>0</v>
      </c>
      <c r="CV57" s="121">
        <v>0</v>
      </c>
      <c r="CW57" s="121">
        <v>0</v>
      </c>
      <c r="CX57" s="121">
        <v>0</v>
      </c>
      <c r="CY57" s="121">
        <v>0</v>
      </c>
      <c r="CZ57" s="121">
        <v>0</v>
      </c>
      <c r="DA57" s="121">
        <v>0</v>
      </c>
      <c r="DB57" s="121">
        <v>0</v>
      </c>
      <c r="DC57" s="121">
        <v>0</v>
      </c>
      <c r="DD57" s="121">
        <v>0</v>
      </c>
      <c r="DE57" s="121">
        <v>0</v>
      </c>
      <c r="DF57" s="121">
        <v>0</v>
      </c>
      <c r="DG57" s="121">
        <v>0</v>
      </c>
      <c r="DH57" s="121">
        <v>0</v>
      </c>
      <c r="DI57" s="121">
        <v>0</v>
      </c>
      <c r="DJ57" s="121">
        <v>0</v>
      </c>
    </row>
    <row r="58" spans="1:114" ht="19.5" customHeight="1">
      <c r="A58" s="78" t="s">
        <v>88</v>
      </c>
      <c r="B58" s="78" t="s">
        <v>84</v>
      </c>
      <c r="C58" s="78" t="s">
        <v>113</v>
      </c>
      <c r="D58" s="78" t="s">
        <v>135</v>
      </c>
      <c r="E58" s="78" t="s">
        <v>124</v>
      </c>
      <c r="F58" s="120">
        <f t="shared" si="3"/>
        <v>70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0</v>
      </c>
      <c r="AC58" s="121">
        <v>0</v>
      </c>
      <c r="AD58" s="121">
        <v>0</v>
      </c>
      <c r="AE58" s="121">
        <v>0</v>
      </c>
      <c r="AF58" s="121"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v>0</v>
      </c>
      <c r="AO58" s="121"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v>0</v>
      </c>
      <c r="AU58" s="121">
        <v>0</v>
      </c>
      <c r="AV58" s="121">
        <v>0</v>
      </c>
      <c r="AW58" s="121">
        <v>70</v>
      </c>
      <c r="AX58" s="121">
        <v>0</v>
      </c>
      <c r="AY58" s="121">
        <v>0</v>
      </c>
      <c r="AZ58" s="121">
        <v>0</v>
      </c>
      <c r="BA58" s="121">
        <v>0</v>
      </c>
      <c r="BB58" s="121">
        <v>70</v>
      </c>
      <c r="BC58" s="121">
        <v>0</v>
      </c>
      <c r="BD58" s="121">
        <v>0</v>
      </c>
      <c r="BE58" s="121">
        <v>0</v>
      </c>
      <c r="BF58" s="121">
        <v>0</v>
      </c>
      <c r="BG58" s="121">
        <v>0</v>
      </c>
      <c r="BH58" s="121"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v>0</v>
      </c>
      <c r="BP58" s="121"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0</v>
      </c>
      <c r="CF58" s="121">
        <v>0</v>
      </c>
      <c r="CG58" s="121">
        <v>0</v>
      </c>
      <c r="CH58" s="121">
        <v>0</v>
      </c>
      <c r="CI58" s="121">
        <v>0</v>
      </c>
      <c r="CJ58" s="121">
        <v>0</v>
      </c>
      <c r="CK58" s="121">
        <v>0</v>
      </c>
      <c r="CL58" s="121">
        <v>0</v>
      </c>
      <c r="CM58" s="121">
        <v>0</v>
      </c>
      <c r="CN58" s="121">
        <v>0</v>
      </c>
      <c r="CO58" s="121">
        <v>0</v>
      </c>
      <c r="CP58" s="121">
        <v>0</v>
      </c>
      <c r="CQ58" s="121">
        <v>0</v>
      </c>
      <c r="CR58" s="121">
        <v>0</v>
      </c>
      <c r="CS58" s="121">
        <v>0</v>
      </c>
      <c r="CT58" s="121">
        <v>0</v>
      </c>
      <c r="CU58" s="121">
        <v>0</v>
      </c>
      <c r="CV58" s="121">
        <v>0</v>
      </c>
      <c r="CW58" s="121">
        <v>0</v>
      </c>
      <c r="CX58" s="121">
        <v>0</v>
      </c>
      <c r="CY58" s="121">
        <v>0</v>
      </c>
      <c r="CZ58" s="121">
        <v>0</v>
      </c>
      <c r="DA58" s="121">
        <v>0</v>
      </c>
      <c r="DB58" s="121">
        <v>0</v>
      </c>
      <c r="DC58" s="121">
        <v>0</v>
      </c>
      <c r="DD58" s="121">
        <v>0</v>
      </c>
      <c r="DE58" s="121">
        <v>0</v>
      </c>
      <c r="DF58" s="121">
        <v>0</v>
      </c>
      <c r="DG58" s="121">
        <v>0</v>
      </c>
      <c r="DH58" s="121">
        <v>0</v>
      </c>
      <c r="DI58" s="121">
        <v>0</v>
      </c>
      <c r="DJ58" s="121">
        <v>0</v>
      </c>
    </row>
    <row r="59" spans="1:114" ht="19.5" customHeight="1">
      <c r="A59" s="78" t="s">
        <v>88</v>
      </c>
      <c r="B59" s="78" t="s">
        <v>91</v>
      </c>
      <c r="C59" s="78" t="s">
        <v>96</v>
      </c>
      <c r="D59" s="78" t="s">
        <v>135</v>
      </c>
      <c r="E59" s="78" t="s">
        <v>136</v>
      </c>
      <c r="F59" s="120">
        <f t="shared" si="3"/>
        <v>25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0</v>
      </c>
      <c r="AC59" s="121">
        <v>0</v>
      </c>
      <c r="AD59" s="121">
        <v>0</v>
      </c>
      <c r="AE59" s="121">
        <v>0</v>
      </c>
      <c r="AF59" s="121"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v>0</v>
      </c>
      <c r="AU59" s="121">
        <v>0</v>
      </c>
      <c r="AV59" s="121">
        <v>0</v>
      </c>
      <c r="AW59" s="121">
        <v>25</v>
      </c>
      <c r="AX59" s="121"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v>0</v>
      </c>
      <c r="BH59" s="121">
        <v>25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v>0</v>
      </c>
      <c r="BP59" s="121"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0</v>
      </c>
      <c r="CF59" s="121">
        <v>0</v>
      </c>
      <c r="CG59" s="121">
        <v>0</v>
      </c>
      <c r="CH59" s="121">
        <v>0</v>
      </c>
      <c r="CI59" s="121">
        <v>0</v>
      </c>
      <c r="CJ59" s="121">
        <v>0</v>
      </c>
      <c r="CK59" s="121">
        <v>0</v>
      </c>
      <c r="CL59" s="121">
        <v>0</v>
      </c>
      <c r="CM59" s="121">
        <v>0</v>
      </c>
      <c r="CN59" s="121">
        <v>0</v>
      </c>
      <c r="CO59" s="121">
        <v>0</v>
      </c>
      <c r="CP59" s="121">
        <v>0</v>
      </c>
      <c r="CQ59" s="121">
        <v>0</v>
      </c>
      <c r="CR59" s="121">
        <v>0</v>
      </c>
      <c r="CS59" s="121">
        <v>0</v>
      </c>
      <c r="CT59" s="121">
        <v>0</v>
      </c>
      <c r="CU59" s="121">
        <v>0</v>
      </c>
      <c r="CV59" s="121">
        <v>0</v>
      </c>
      <c r="CW59" s="121">
        <v>0</v>
      </c>
      <c r="CX59" s="121">
        <v>0</v>
      </c>
      <c r="CY59" s="121">
        <v>0</v>
      </c>
      <c r="CZ59" s="121">
        <v>0</v>
      </c>
      <c r="DA59" s="121">
        <v>0</v>
      </c>
      <c r="DB59" s="121">
        <v>0</v>
      </c>
      <c r="DC59" s="121">
        <v>0</v>
      </c>
      <c r="DD59" s="121">
        <v>0</v>
      </c>
      <c r="DE59" s="121">
        <v>0</v>
      </c>
      <c r="DF59" s="121">
        <v>0</v>
      </c>
      <c r="DG59" s="121">
        <v>0</v>
      </c>
      <c r="DH59" s="121">
        <v>0</v>
      </c>
      <c r="DI59" s="121">
        <v>0</v>
      </c>
      <c r="DJ59" s="121">
        <v>0</v>
      </c>
    </row>
    <row r="60" spans="1:114" ht="19.5" customHeight="1">
      <c r="A60" s="78" t="s">
        <v>88</v>
      </c>
      <c r="B60" s="78" t="s">
        <v>91</v>
      </c>
      <c r="C60" s="78" t="s">
        <v>85</v>
      </c>
      <c r="D60" s="78" t="s">
        <v>135</v>
      </c>
      <c r="E60" s="78" t="s">
        <v>125</v>
      </c>
      <c r="F60" s="120">
        <f t="shared" si="3"/>
        <v>13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13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v>0</v>
      </c>
      <c r="AF60" s="121"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v>0</v>
      </c>
      <c r="AU60" s="121">
        <v>0</v>
      </c>
      <c r="AV60" s="121">
        <v>13</v>
      </c>
      <c r="AW60" s="121">
        <v>0</v>
      </c>
      <c r="AX60" s="121"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v>0</v>
      </c>
      <c r="BH60" s="121"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v>0</v>
      </c>
      <c r="BP60" s="121"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0</v>
      </c>
      <c r="CF60" s="121">
        <v>0</v>
      </c>
      <c r="CG60" s="121">
        <v>0</v>
      </c>
      <c r="CH60" s="121">
        <v>0</v>
      </c>
      <c r="CI60" s="121">
        <v>0</v>
      </c>
      <c r="CJ60" s="121">
        <v>0</v>
      </c>
      <c r="CK60" s="121">
        <v>0</v>
      </c>
      <c r="CL60" s="121">
        <v>0</v>
      </c>
      <c r="CM60" s="121">
        <v>0</v>
      </c>
      <c r="CN60" s="121">
        <v>0</v>
      </c>
      <c r="CO60" s="121">
        <v>0</v>
      </c>
      <c r="CP60" s="121">
        <v>0</v>
      </c>
      <c r="CQ60" s="121">
        <v>0</v>
      </c>
      <c r="CR60" s="121">
        <v>0</v>
      </c>
      <c r="CS60" s="121">
        <v>0</v>
      </c>
      <c r="CT60" s="121">
        <v>0</v>
      </c>
      <c r="CU60" s="121">
        <v>0</v>
      </c>
      <c r="CV60" s="121">
        <v>0</v>
      </c>
      <c r="CW60" s="121">
        <v>0</v>
      </c>
      <c r="CX60" s="121">
        <v>0</v>
      </c>
      <c r="CY60" s="121">
        <v>0</v>
      </c>
      <c r="CZ60" s="121">
        <v>0</v>
      </c>
      <c r="DA60" s="121">
        <v>0</v>
      </c>
      <c r="DB60" s="121">
        <v>0</v>
      </c>
      <c r="DC60" s="121">
        <v>0</v>
      </c>
      <c r="DD60" s="121">
        <v>0</v>
      </c>
      <c r="DE60" s="121">
        <v>0</v>
      </c>
      <c r="DF60" s="121">
        <v>0</v>
      </c>
      <c r="DG60" s="121">
        <v>0</v>
      </c>
      <c r="DH60" s="121">
        <v>0</v>
      </c>
      <c r="DI60" s="121">
        <v>0</v>
      </c>
      <c r="DJ60" s="121">
        <v>0</v>
      </c>
    </row>
    <row r="61" spans="1:114" ht="19.5" customHeight="1">
      <c r="A61" s="78" t="s">
        <v>100</v>
      </c>
      <c r="B61" s="78" t="s">
        <v>101</v>
      </c>
      <c r="C61" s="78" t="s">
        <v>96</v>
      </c>
      <c r="D61" s="78" t="s">
        <v>135</v>
      </c>
      <c r="E61" s="78" t="s">
        <v>115</v>
      </c>
      <c r="F61" s="120">
        <f t="shared" si="3"/>
        <v>65</v>
      </c>
      <c r="G61" s="120">
        <v>65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65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21">
        <v>0</v>
      </c>
      <c r="AD61" s="121">
        <v>0</v>
      </c>
      <c r="AE61" s="121">
        <v>0</v>
      </c>
      <c r="AF61" s="121"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0</v>
      </c>
      <c r="BG61" s="121">
        <v>0</v>
      </c>
      <c r="BH61" s="121"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v>0</v>
      </c>
      <c r="BP61" s="121"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0</v>
      </c>
      <c r="CF61" s="121">
        <v>0</v>
      </c>
      <c r="CG61" s="121">
        <v>0</v>
      </c>
      <c r="CH61" s="121">
        <v>0</v>
      </c>
      <c r="CI61" s="121">
        <v>0</v>
      </c>
      <c r="CJ61" s="121">
        <v>0</v>
      </c>
      <c r="CK61" s="121">
        <v>0</v>
      </c>
      <c r="CL61" s="121">
        <v>0</v>
      </c>
      <c r="CM61" s="121">
        <v>0</v>
      </c>
      <c r="CN61" s="121">
        <v>0</v>
      </c>
      <c r="CO61" s="121">
        <v>0</v>
      </c>
      <c r="CP61" s="121">
        <v>0</v>
      </c>
      <c r="CQ61" s="121">
        <v>0</v>
      </c>
      <c r="CR61" s="121">
        <v>0</v>
      </c>
      <c r="CS61" s="121">
        <v>0</v>
      </c>
      <c r="CT61" s="121">
        <v>0</v>
      </c>
      <c r="CU61" s="121">
        <v>0</v>
      </c>
      <c r="CV61" s="121">
        <v>0</v>
      </c>
      <c r="CW61" s="121">
        <v>0</v>
      </c>
      <c r="CX61" s="121">
        <v>0</v>
      </c>
      <c r="CY61" s="121">
        <v>0</v>
      </c>
      <c r="CZ61" s="121">
        <v>0</v>
      </c>
      <c r="DA61" s="121">
        <v>0</v>
      </c>
      <c r="DB61" s="121">
        <v>0</v>
      </c>
      <c r="DC61" s="121">
        <v>0</v>
      </c>
      <c r="DD61" s="121">
        <v>0</v>
      </c>
      <c r="DE61" s="121">
        <v>0</v>
      </c>
      <c r="DF61" s="121">
        <v>0</v>
      </c>
      <c r="DG61" s="121">
        <v>0</v>
      </c>
      <c r="DH61" s="121">
        <v>0</v>
      </c>
      <c r="DI61" s="121">
        <v>0</v>
      </c>
      <c r="DJ61" s="121">
        <v>0</v>
      </c>
    </row>
    <row r="62" spans="1:114" ht="19.5" customHeight="1">
      <c r="A62" s="78" t="s">
        <v>100</v>
      </c>
      <c r="B62" s="78" t="s">
        <v>126</v>
      </c>
      <c r="C62" s="78" t="s">
        <v>94</v>
      </c>
      <c r="D62" s="78" t="s">
        <v>135</v>
      </c>
      <c r="E62" s="78" t="s">
        <v>127</v>
      </c>
      <c r="F62" s="120">
        <f t="shared" si="3"/>
        <v>330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v>0</v>
      </c>
      <c r="AF62" s="121"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v>0</v>
      </c>
      <c r="AU62" s="121">
        <v>0</v>
      </c>
      <c r="AV62" s="121">
        <v>0</v>
      </c>
      <c r="AW62" s="121">
        <v>330</v>
      </c>
      <c r="AX62" s="121"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v>0</v>
      </c>
      <c r="BH62" s="121">
        <v>330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v>0</v>
      </c>
      <c r="BP62" s="121"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0</v>
      </c>
      <c r="CF62" s="121">
        <v>0</v>
      </c>
      <c r="CG62" s="121">
        <v>0</v>
      </c>
      <c r="CH62" s="121">
        <v>0</v>
      </c>
      <c r="CI62" s="121">
        <v>0</v>
      </c>
      <c r="CJ62" s="121">
        <v>0</v>
      </c>
      <c r="CK62" s="121">
        <v>0</v>
      </c>
      <c r="CL62" s="121">
        <v>0</v>
      </c>
      <c r="CM62" s="121">
        <v>0</v>
      </c>
      <c r="CN62" s="121">
        <v>0</v>
      </c>
      <c r="CO62" s="121">
        <v>0</v>
      </c>
      <c r="CP62" s="121">
        <v>0</v>
      </c>
      <c r="CQ62" s="121">
        <v>0</v>
      </c>
      <c r="CR62" s="121">
        <v>0</v>
      </c>
      <c r="CS62" s="121">
        <v>0</v>
      </c>
      <c r="CT62" s="121">
        <v>0</v>
      </c>
      <c r="CU62" s="121">
        <v>0</v>
      </c>
      <c r="CV62" s="121">
        <v>0</v>
      </c>
      <c r="CW62" s="121">
        <v>0</v>
      </c>
      <c r="CX62" s="121">
        <v>0</v>
      </c>
      <c r="CY62" s="121">
        <v>0</v>
      </c>
      <c r="CZ62" s="121">
        <v>0</v>
      </c>
      <c r="DA62" s="121">
        <v>0</v>
      </c>
      <c r="DB62" s="121">
        <v>0</v>
      </c>
      <c r="DC62" s="121">
        <v>0</v>
      </c>
      <c r="DD62" s="121">
        <v>0</v>
      </c>
      <c r="DE62" s="121">
        <v>0</v>
      </c>
      <c r="DF62" s="121">
        <v>0</v>
      </c>
      <c r="DG62" s="121">
        <v>0</v>
      </c>
      <c r="DH62" s="121">
        <v>0</v>
      </c>
      <c r="DI62" s="121">
        <v>0</v>
      </c>
      <c r="DJ62" s="121">
        <v>0</v>
      </c>
    </row>
    <row r="63" spans="1:114" ht="19.5" customHeight="1">
      <c r="A63" s="78" t="s">
        <v>104</v>
      </c>
      <c r="B63" s="78" t="s">
        <v>96</v>
      </c>
      <c r="C63" s="78" t="s">
        <v>94</v>
      </c>
      <c r="D63" s="78" t="s">
        <v>135</v>
      </c>
      <c r="E63" s="78" t="s">
        <v>105</v>
      </c>
      <c r="F63" s="120">
        <f t="shared" si="3"/>
        <v>133.9</v>
      </c>
      <c r="G63" s="120">
        <v>133.9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1">
        <v>0</v>
      </c>
      <c r="Q63" s="121">
        <v>0</v>
      </c>
      <c r="R63" s="121">
        <v>133.9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v>0</v>
      </c>
      <c r="BH63" s="121"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v>0</v>
      </c>
      <c r="BP63" s="121"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v>0</v>
      </c>
      <c r="CI63" s="121">
        <v>0</v>
      </c>
      <c r="CJ63" s="121">
        <v>0</v>
      </c>
      <c r="CK63" s="121">
        <v>0</v>
      </c>
      <c r="CL63" s="121">
        <v>0</v>
      </c>
      <c r="CM63" s="121">
        <v>0</v>
      </c>
      <c r="CN63" s="121">
        <v>0</v>
      </c>
      <c r="CO63" s="121">
        <v>0</v>
      </c>
      <c r="CP63" s="121">
        <v>0</v>
      </c>
      <c r="CQ63" s="121">
        <v>0</v>
      </c>
      <c r="CR63" s="121">
        <v>0</v>
      </c>
      <c r="CS63" s="121">
        <v>0</v>
      </c>
      <c r="CT63" s="121">
        <v>0</v>
      </c>
      <c r="CU63" s="121">
        <v>0</v>
      </c>
      <c r="CV63" s="121">
        <v>0</v>
      </c>
      <c r="CW63" s="121">
        <v>0</v>
      </c>
      <c r="CX63" s="121">
        <v>0</v>
      </c>
      <c r="CY63" s="121">
        <v>0</v>
      </c>
      <c r="CZ63" s="121">
        <v>0</v>
      </c>
      <c r="DA63" s="121">
        <v>0</v>
      </c>
      <c r="DB63" s="121">
        <v>0</v>
      </c>
      <c r="DC63" s="121">
        <v>0</v>
      </c>
      <c r="DD63" s="121">
        <v>0</v>
      </c>
      <c r="DE63" s="121">
        <v>0</v>
      </c>
      <c r="DF63" s="121">
        <v>0</v>
      </c>
      <c r="DG63" s="121">
        <v>0</v>
      </c>
      <c r="DH63" s="121">
        <v>0</v>
      </c>
      <c r="DI63" s="121">
        <v>0</v>
      </c>
      <c r="DJ63" s="121">
        <v>0</v>
      </c>
    </row>
    <row r="64" spans="1:114" ht="19.5" customHeight="1">
      <c r="A64" s="78" t="s">
        <v>38</v>
      </c>
      <c r="B64" s="78" t="s">
        <v>38</v>
      </c>
      <c r="C64" s="78" t="s">
        <v>38</v>
      </c>
      <c r="D64" s="78" t="s">
        <v>38</v>
      </c>
      <c r="E64" s="78" t="s">
        <v>137</v>
      </c>
      <c r="F64" s="120">
        <f t="shared" si="3"/>
        <v>607.45</v>
      </c>
      <c r="G64" s="120">
        <v>374.69</v>
      </c>
      <c r="H64" s="120">
        <v>192.66</v>
      </c>
      <c r="I64" s="120">
        <v>5</v>
      </c>
      <c r="J64" s="120">
        <v>0</v>
      </c>
      <c r="K64" s="120">
        <v>0</v>
      </c>
      <c r="L64" s="120">
        <v>0</v>
      </c>
      <c r="M64" s="120">
        <v>70.2</v>
      </c>
      <c r="N64" s="120">
        <v>28.8</v>
      </c>
      <c r="O64" s="120">
        <v>33.33</v>
      </c>
      <c r="P64" s="121">
        <v>0</v>
      </c>
      <c r="Q64" s="121">
        <v>2.7</v>
      </c>
      <c r="R64" s="121">
        <v>42</v>
      </c>
      <c r="S64" s="121">
        <v>0</v>
      </c>
      <c r="T64" s="121">
        <v>0</v>
      </c>
      <c r="U64" s="121">
        <v>41.56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1</v>
      </c>
      <c r="AE64" s="121">
        <v>2</v>
      </c>
      <c r="AF64" s="121">
        <v>0</v>
      </c>
      <c r="AG64" s="121">
        <v>19</v>
      </c>
      <c r="AH64" s="121">
        <v>0</v>
      </c>
      <c r="AI64" s="121">
        <v>0</v>
      </c>
      <c r="AJ64" s="121">
        <v>0</v>
      </c>
      <c r="AK64" s="121">
        <v>1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5.78</v>
      </c>
      <c r="AR64" s="121">
        <v>5.78</v>
      </c>
      <c r="AS64" s="121">
        <v>7</v>
      </c>
      <c r="AT64" s="121">
        <v>0</v>
      </c>
      <c r="AU64" s="121">
        <v>0</v>
      </c>
      <c r="AV64" s="121">
        <v>0</v>
      </c>
      <c r="AW64" s="121">
        <v>51.2</v>
      </c>
      <c r="AX64" s="121">
        <v>51.2</v>
      </c>
      <c r="AY64" s="121"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v>0</v>
      </c>
      <c r="BH64" s="121"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v>0</v>
      </c>
      <c r="BP64" s="121"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v>0</v>
      </c>
      <c r="CA64" s="121">
        <v>57.27</v>
      </c>
      <c r="CB64" s="121">
        <v>0</v>
      </c>
      <c r="CC64" s="121">
        <v>7.27</v>
      </c>
      <c r="CD64" s="121">
        <v>0</v>
      </c>
      <c r="CE64" s="121">
        <v>0</v>
      </c>
      <c r="CF64" s="121">
        <v>0</v>
      </c>
      <c r="CG64" s="121">
        <v>0</v>
      </c>
      <c r="CH64" s="121">
        <v>0</v>
      </c>
      <c r="CI64" s="121">
        <v>0</v>
      </c>
      <c r="CJ64" s="121">
        <v>0</v>
      </c>
      <c r="CK64" s="121">
        <v>0</v>
      </c>
      <c r="CL64" s="121">
        <v>0</v>
      </c>
      <c r="CM64" s="121">
        <v>0</v>
      </c>
      <c r="CN64" s="121">
        <v>0</v>
      </c>
      <c r="CO64" s="121">
        <v>0</v>
      </c>
      <c r="CP64" s="121">
        <v>0</v>
      </c>
      <c r="CQ64" s="121">
        <v>0</v>
      </c>
      <c r="CR64" s="121">
        <v>50</v>
      </c>
      <c r="CS64" s="121">
        <v>0</v>
      </c>
      <c r="CT64" s="121">
        <v>0</v>
      </c>
      <c r="CU64" s="121">
        <v>0</v>
      </c>
      <c r="CV64" s="121">
        <v>0</v>
      </c>
      <c r="CW64" s="121">
        <v>0</v>
      </c>
      <c r="CX64" s="121">
        <v>0</v>
      </c>
      <c r="CY64" s="121">
        <v>0</v>
      </c>
      <c r="CZ64" s="121">
        <v>0</v>
      </c>
      <c r="DA64" s="121">
        <v>0</v>
      </c>
      <c r="DB64" s="121">
        <v>0</v>
      </c>
      <c r="DC64" s="121">
        <v>0</v>
      </c>
      <c r="DD64" s="121">
        <v>0</v>
      </c>
      <c r="DE64" s="121">
        <v>82.73</v>
      </c>
      <c r="DF64" s="121">
        <v>0</v>
      </c>
      <c r="DG64" s="121">
        <v>0</v>
      </c>
      <c r="DH64" s="121">
        <v>0</v>
      </c>
      <c r="DI64" s="121">
        <v>0</v>
      </c>
      <c r="DJ64" s="121">
        <v>82.73</v>
      </c>
    </row>
    <row r="65" spans="1:114" ht="19.5" customHeight="1">
      <c r="A65" s="78" t="s">
        <v>38</v>
      </c>
      <c r="B65" s="78" t="s">
        <v>38</v>
      </c>
      <c r="C65" s="78" t="s">
        <v>38</v>
      </c>
      <c r="D65" s="78" t="s">
        <v>38</v>
      </c>
      <c r="E65" s="78" t="s">
        <v>138</v>
      </c>
      <c r="F65" s="120">
        <f t="shared" si="3"/>
        <v>607.45</v>
      </c>
      <c r="G65" s="120">
        <v>374.69</v>
      </c>
      <c r="H65" s="120">
        <v>192.66</v>
      </c>
      <c r="I65" s="120">
        <v>5</v>
      </c>
      <c r="J65" s="120">
        <v>0</v>
      </c>
      <c r="K65" s="120">
        <v>0</v>
      </c>
      <c r="L65" s="120">
        <v>0</v>
      </c>
      <c r="M65" s="120">
        <v>70.2</v>
      </c>
      <c r="N65" s="120">
        <v>28.8</v>
      </c>
      <c r="O65" s="120">
        <v>33.33</v>
      </c>
      <c r="P65" s="121">
        <v>0</v>
      </c>
      <c r="Q65" s="121">
        <v>2.7</v>
      </c>
      <c r="R65" s="121">
        <v>42</v>
      </c>
      <c r="S65" s="121">
        <v>0</v>
      </c>
      <c r="T65" s="121">
        <v>0</v>
      </c>
      <c r="U65" s="121">
        <v>41.56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1</v>
      </c>
      <c r="AE65" s="121">
        <v>2</v>
      </c>
      <c r="AF65" s="121">
        <v>0</v>
      </c>
      <c r="AG65" s="121">
        <v>19</v>
      </c>
      <c r="AH65" s="121">
        <v>0</v>
      </c>
      <c r="AI65" s="121">
        <v>0</v>
      </c>
      <c r="AJ65" s="121">
        <v>0</v>
      </c>
      <c r="AK65" s="121">
        <v>1</v>
      </c>
      <c r="AL65" s="121">
        <v>0</v>
      </c>
      <c r="AM65" s="121">
        <v>0</v>
      </c>
      <c r="AN65" s="121">
        <v>0</v>
      </c>
      <c r="AO65" s="121">
        <v>0</v>
      </c>
      <c r="AP65" s="121">
        <v>0</v>
      </c>
      <c r="AQ65" s="121">
        <v>5.78</v>
      </c>
      <c r="AR65" s="121">
        <v>5.78</v>
      </c>
      <c r="AS65" s="121">
        <v>7</v>
      </c>
      <c r="AT65" s="121">
        <v>0</v>
      </c>
      <c r="AU65" s="121">
        <v>0</v>
      </c>
      <c r="AV65" s="121">
        <v>0</v>
      </c>
      <c r="AW65" s="121">
        <v>51.2</v>
      </c>
      <c r="AX65" s="121">
        <v>51.2</v>
      </c>
      <c r="AY65" s="121"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v>0</v>
      </c>
      <c r="BH65" s="121"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v>0</v>
      </c>
      <c r="BP65" s="121"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v>0</v>
      </c>
      <c r="CA65" s="121">
        <v>57.27</v>
      </c>
      <c r="CB65" s="121">
        <v>0</v>
      </c>
      <c r="CC65" s="121">
        <v>7.27</v>
      </c>
      <c r="CD65" s="121">
        <v>0</v>
      </c>
      <c r="CE65" s="121">
        <v>0</v>
      </c>
      <c r="CF65" s="121">
        <v>0</v>
      </c>
      <c r="CG65" s="121">
        <v>0</v>
      </c>
      <c r="CH65" s="121">
        <v>0</v>
      </c>
      <c r="CI65" s="121">
        <v>0</v>
      </c>
      <c r="CJ65" s="121">
        <v>0</v>
      </c>
      <c r="CK65" s="121">
        <v>0</v>
      </c>
      <c r="CL65" s="121">
        <v>0</v>
      </c>
      <c r="CM65" s="121">
        <v>0</v>
      </c>
      <c r="CN65" s="121">
        <v>0</v>
      </c>
      <c r="CO65" s="121">
        <v>0</v>
      </c>
      <c r="CP65" s="121">
        <v>0</v>
      </c>
      <c r="CQ65" s="121">
        <v>0</v>
      </c>
      <c r="CR65" s="121">
        <v>50</v>
      </c>
      <c r="CS65" s="121">
        <v>0</v>
      </c>
      <c r="CT65" s="121">
        <v>0</v>
      </c>
      <c r="CU65" s="121">
        <v>0</v>
      </c>
      <c r="CV65" s="121">
        <v>0</v>
      </c>
      <c r="CW65" s="121">
        <v>0</v>
      </c>
      <c r="CX65" s="121">
        <v>0</v>
      </c>
      <c r="CY65" s="121">
        <v>0</v>
      </c>
      <c r="CZ65" s="121">
        <v>0</v>
      </c>
      <c r="DA65" s="121">
        <v>0</v>
      </c>
      <c r="DB65" s="121">
        <v>0</v>
      </c>
      <c r="DC65" s="121">
        <v>0</v>
      </c>
      <c r="DD65" s="121">
        <v>0</v>
      </c>
      <c r="DE65" s="121">
        <v>82.73</v>
      </c>
      <c r="DF65" s="121">
        <v>0</v>
      </c>
      <c r="DG65" s="121">
        <v>0</v>
      </c>
      <c r="DH65" s="121">
        <v>0</v>
      </c>
      <c r="DI65" s="121">
        <v>0</v>
      </c>
      <c r="DJ65" s="121">
        <v>82.73</v>
      </c>
    </row>
    <row r="66" spans="1:114" ht="19.5" customHeight="1">
      <c r="A66" s="78" t="s">
        <v>88</v>
      </c>
      <c r="B66" s="78" t="s">
        <v>89</v>
      </c>
      <c r="C66" s="78" t="s">
        <v>96</v>
      </c>
      <c r="D66" s="78" t="s">
        <v>139</v>
      </c>
      <c r="E66" s="78" t="s">
        <v>120</v>
      </c>
      <c r="F66" s="120">
        <f t="shared" si="3"/>
        <v>51.2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121">
        <v>0</v>
      </c>
      <c r="AC66" s="121">
        <v>0</v>
      </c>
      <c r="AD66" s="121">
        <v>0</v>
      </c>
      <c r="AE66" s="121">
        <v>0</v>
      </c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v>0</v>
      </c>
      <c r="AU66" s="121">
        <v>0</v>
      </c>
      <c r="AV66" s="121">
        <v>0</v>
      </c>
      <c r="AW66" s="121">
        <v>51.2</v>
      </c>
      <c r="AX66" s="121">
        <v>51.2</v>
      </c>
      <c r="AY66" s="121"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v>0</v>
      </c>
      <c r="BH66" s="121"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v>0</v>
      </c>
      <c r="BP66" s="121"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0</v>
      </c>
      <c r="CF66" s="121">
        <v>0</v>
      </c>
      <c r="CG66" s="121">
        <v>0</v>
      </c>
      <c r="CH66" s="121">
        <v>0</v>
      </c>
      <c r="CI66" s="121">
        <v>0</v>
      </c>
      <c r="CJ66" s="121">
        <v>0</v>
      </c>
      <c r="CK66" s="121">
        <v>0</v>
      </c>
      <c r="CL66" s="121">
        <v>0</v>
      </c>
      <c r="CM66" s="121">
        <v>0</v>
      </c>
      <c r="CN66" s="121">
        <v>0</v>
      </c>
      <c r="CO66" s="121">
        <v>0</v>
      </c>
      <c r="CP66" s="121">
        <v>0</v>
      </c>
      <c r="CQ66" s="121">
        <v>0</v>
      </c>
      <c r="CR66" s="121">
        <v>0</v>
      </c>
      <c r="CS66" s="121">
        <v>0</v>
      </c>
      <c r="CT66" s="121">
        <v>0</v>
      </c>
      <c r="CU66" s="121">
        <v>0</v>
      </c>
      <c r="CV66" s="121">
        <v>0</v>
      </c>
      <c r="CW66" s="121">
        <v>0</v>
      </c>
      <c r="CX66" s="121">
        <v>0</v>
      </c>
      <c r="CY66" s="121">
        <v>0</v>
      </c>
      <c r="CZ66" s="121">
        <v>0</v>
      </c>
      <c r="DA66" s="121">
        <v>0</v>
      </c>
      <c r="DB66" s="121">
        <v>0</v>
      </c>
      <c r="DC66" s="121">
        <v>0</v>
      </c>
      <c r="DD66" s="121">
        <v>0</v>
      </c>
      <c r="DE66" s="121">
        <v>0</v>
      </c>
      <c r="DF66" s="121">
        <v>0</v>
      </c>
      <c r="DG66" s="121">
        <v>0</v>
      </c>
      <c r="DH66" s="121">
        <v>0</v>
      </c>
      <c r="DI66" s="121">
        <v>0</v>
      </c>
      <c r="DJ66" s="121">
        <v>0</v>
      </c>
    </row>
    <row r="67" spans="1:114" ht="19.5" customHeight="1">
      <c r="A67" s="78" t="s">
        <v>88</v>
      </c>
      <c r="B67" s="78" t="s">
        <v>89</v>
      </c>
      <c r="C67" s="78" t="s">
        <v>89</v>
      </c>
      <c r="D67" s="78" t="s">
        <v>139</v>
      </c>
      <c r="E67" s="78" t="s">
        <v>90</v>
      </c>
      <c r="F67" s="120">
        <f t="shared" si="3"/>
        <v>70.2</v>
      </c>
      <c r="G67" s="120">
        <v>70.2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70.2</v>
      </c>
      <c r="N67" s="120">
        <v>0</v>
      </c>
      <c r="O67" s="120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v>0</v>
      </c>
      <c r="AF67" s="121"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v>0</v>
      </c>
      <c r="BH67" s="121"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v>0</v>
      </c>
      <c r="BP67" s="121"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0</v>
      </c>
      <c r="CF67" s="121">
        <v>0</v>
      </c>
      <c r="CG67" s="121">
        <v>0</v>
      </c>
      <c r="CH67" s="121">
        <v>0</v>
      </c>
      <c r="CI67" s="121">
        <v>0</v>
      </c>
      <c r="CJ67" s="121">
        <v>0</v>
      </c>
      <c r="CK67" s="121">
        <v>0</v>
      </c>
      <c r="CL67" s="121">
        <v>0</v>
      </c>
      <c r="CM67" s="121">
        <v>0</v>
      </c>
      <c r="CN67" s="121">
        <v>0</v>
      </c>
      <c r="CO67" s="121">
        <v>0</v>
      </c>
      <c r="CP67" s="121">
        <v>0</v>
      </c>
      <c r="CQ67" s="121">
        <v>0</v>
      </c>
      <c r="CR67" s="121">
        <v>0</v>
      </c>
      <c r="CS67" s="121">
        <v>0</v>
      </c>
      <c r="CT67" s="121">
        <v>0</v>
      </c>
      <c r="CU67" s="121">
        <v>0</v>
      </c>
      <c r="CV67" s="121">
        <v>0</v>
      </c>
      <c r="CW67" s="121">
        <v>0</v>
      </c>
      <c r="CX67" s="121">
        <v>0</v>
      </c>
      <c r="CY67" s="121">
        <v>0</v>
      </c>
      <c r="CZ67" s="121">
        <v>0</v>
      </c>
      <c r="DA67" s="121">
        <v>0</v>
      </c>
      <c r="DB67" s="121">
        <v>0</v>
      </c>
      <c r="DC67" s="121">
        <v>0</v>
      </c>
      <c r="DD67" s="121">
        <v>0</v>
      </c>
      <c r="DE67" s="121">
        <v>0</v>
      </c>
      <c r="DF67" s="121">
        <v>0</v>
      </c>
      <c r="DG67" s="121">
        <v>0</v>
      </c>
      <c r="DH67" s="121">
        <v>0</v>
      </c>
      <c r="DI67" s="121">
        <v>0</v>
      </c>
      <c r="DJ67" s="121">
        <v>0</v>
      </c>
    </row>
    <row r="68" spans="1:114" ht="19.5" customHeight="1">
      <c r="A68" s="78" t="s">
        <v>88</v>
      </c>
      <c r="B68" s="78" t="s">
        <v>89</v>
      </c>
      <c r="C68" s="78" t="s">
        <v>109</v>
      </c>
      <c r="D68" s="78" t="s">
        <v>139</v>
      </c>
      <c r="E68" s="78" t="s">
        <v>110</v>
      </c>
      <c r="F68" s="120">
        <f t="shared" si="3"/>
        <v>28.8</v>
      </c>
      <c r="G68" s="120">
        <v>28.8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28.8</v>
      </c>
      <c r="O68" s="120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21">
        <v>0</v>
      </c>
      <c r="AD68" s="121">
        <v>0</v>
      </c>
      <c r="AE68" s="121">
        <v>0</v>
      </c>
      <c r="AF68" s="121"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0</v>
      </c>
      <c r="BE68" s="121">
        <v>0</v>
      </c>
      <c r="BF68" s="121">
        <v>0</v>
      </c>
      <c r="BG68" s="121">
        <v>0</v>
      </c>
      <c r="BH68" s="121"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v>0</v>
      </c>
      <c r="BP68" s="121"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0</v>
      </c>
      <c r="CF68" s="121">
        <v>0</v>
      </c>
      <c r="CG68" s="121">
        <v>0</v>
      </c>
      <c r="CH68" s="121">
        <v>0</v>
      </c>
      <c r="CI68" s="121">
        <v>0</v>
      </c>
      <c r="CJ68" s="121">
        <v>0</v>
      </c>
      <c r="CK68" s="121">
        <v>0</v>
      </c>
      <c r="CL68" s="121">
        <v>0</v>
      </c>
      <c r="CM68" s="121">
        <v>0</v>
      </c>
      <c r="CN68" s="121">
        <v>0</v>
      </c>
      <c r="CO68" s="121">
        <v>0</v>
      </c>
      <c r="CP68" s="121">
        <v>0</v>
      </c>
      <c r="CQ68" s="121">
        <v>0</v>
      </c>
      <c r="CR68" s="121">
        <v>0</v>
      </c>
      <c r="CS68" s="121">
        <v>0</v>
      </c>
      <c r="CT68" s="121">
        <v>0</v>
      </c>
      <c r="CU68" s="121">
        <v>0</v>
      </c>
      <c r="CV68" s="121">
        <v>0</v>
      </c>
      <c r="CW68" s="121">
        <v>0</v>
      </c>
      <c r="CX68" s="121">
        <v>0</v>
      </c>
      <c r="CY68" s="121">
        <v>0</v>
      </c>
      <c r="CZ68" s="121">
        <v>0</v>
      </c>
      <c r="DA68" s="121">
        <v>0</v>
      </c>
      <c r="DB68" s="121">
        <v>0</v>
      </c>
      <c r="DC68" s="121">
        <v>0</v>
      </c>
      <c r="DD68" s="121">
        <v>0</v>
      </c>
      <c r="DE68" s="121">
        <v>0</v>
      </c>
      <c r="DF68" s="121">
        <v>0</v>
      </c>
      <c r="DG68" s="121">
        <v>0</v>
      </c>
      <c r="DH68" s="121">
        <v>0</v>
      </c>
      <c r="DI68" s="121">
        <v>0</v>
      </c>
      <c r="DJ68" s="121">
        <v>0</v>
      </c>
    </row>
    <row r="69" spans="1:114" ht="19.5" customHeight="1">
      <c r="A69" s="78" t="s">
        <v>88</v>
      </c>
      <c r="B69" s="78" t="s">
        <v>84</v>
      </c>
      <c r="C69" s="78" t="s">
        <v>98</v>
      </c>
      <c r="D69" s="78" t="s">
        <v>139</v>
      </c>
      <c r="E69" s="78" t="s">
        <v>123</v>
      </c>
      <c r="F69" s="120">
        <f t="shared" si="3"/>
        <v>299.19</v>
      </c>
      <c r="G69" s="120">
        <v>200.36</v>
      </c>
      <c r="H69" s="120">
        <v>192.66</v>
      </c>
      <c r="I69" s="120">
        <v>5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1">
        <v>0</v>
      </c>
      <c r="Q69" s="121">
        <v>2.7</v>
      </c>
      <c r="R69" s="121">
        <v>0</v>
      </c>
      <c r="S69" s="121">
        <v>0</v>
      </c>
      <c r="T69" s="121">
        <v>0</v>
      </c>
      <c r="U69" s="121">
        <v>41.56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21">
        <v>0</v>
      </c>
      <c r="AD69" s="121">
        <v>1</v>
      </c>
      <c r="AE69" s="121">
        <v>2</v>
      </c>
      <c r="AF69" s="121">
        <v>0</v>
      </c>
      <c r="AG69" s="121">
        <v>19</v>
      </c>
      <c r="AH69" s="121">
        <v>0</v>
      </c>
      <c r="AI69" s="121">
        <v>0</v>
      </c>
      <c r="AJ69" s="121">
        <v>0</v>
      </c>
      <c r="AK69" s="121">
        <v>1</v>
      </c>
      <c r="AL69" s="121">
        <v>0</v>
      </c>
      <c r="AM69" s="121">
        <v>0</v>
      </c>
      <c r="AN69" s="121">
        <v>0</v>
      </c>
      <c r="AO69" s="121">
        <v>0</v>
      </c>
      <c r="AP69" s="121">
        <v>0</v>
      </c>
      <c r="AQ69" s="121">
        <v>5.78</v>
      </c>
      <c r="AR69" s="121">
        <v>5.78</v>
      </c>
      <c r="AS69" s="121">
        <v>7</v>
      </c>
      <c r="AT69" s="121"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v>0</v>
      </c>
      <c r="BP69" s="121"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v>0</v>
      </c>
      <c r="CA69" s="121">
        <v>57.27</v>
      </c>
      <c r="CB69" s="121">
        <v>0</v>
      </c>
      <c r="CC69" s="121">
        <v>7.27</v>
      </c>
      <c r="CD69" s="121">
        <v>0</v>
      </c>
      <c r="CE69" s="121">
        <v>0</v>
      </c>
      <c r="CF69" s="121">
        <v>0</v>
      </c>
      <c r="CG69" s="121">
        <v>0</v>
      </c>
      <c r="CH69" s="121">
        <v>0</v>
      </c>
      <c r="CI69" s="121">
        <v>0</v>
      </c>
      <c r="CJ69" s="121">
        <v>0</v>
      </c>
      <c r="CK69" s="121">
        <v>0</v>
      </c>
      <c r="CL69" s="121">
        <v>0</v>
      </c>
      <c r="CM69" s="121">
        <v>0</v>
      </c>
      <c r="CN69" s="121">
        <v>0</v>
      </c>
      <c r="CO69" s="121">
        <v>0</v>
      </c>
      <c r="CP69" s="121">
        <v>0</v>
      </c>
      <c r="CQ69" s="121">
        <v>0</v>
      </c>
      <c r="CR69" s="121">
        <v>50</v>
      </c>
      <c r="CS69" s="121">
        <v>0</v>
      </c>
      <c r="CT69" s="121">
        <v>0</v>
      </c>
      <c r="CU69" s="121">
        <v>0</v>
      </c>
      <c r="CV69" s="121">
        <v>0</v>
      </c>
      <c r="CW69" s="121">
        <v>0</v>
      </c>
      <c r="CX69" s="121">
        <v>0</v>
      </c>
      <c r="CY69" s="121">
        <v>0</v>
      </c>
      <c r="CZ69" s="121">
        <v>0</v>
      </c>
      <c r="DA69" s="121">
        <v>0</v>
      </c>
      <c r="DB69" s="121">
        <v>0</v>
      </c>
      <c r="DC69" s="121">
        <v>0</v>
      </c>
      <c r="DD69" s="121">
        <v>0</v>
      </c>
      <c r="DE69" s="121">
        <v>0</v>
      </c>
      <c r="DF69" s="121">
        <v>0</v>
      </c>
      <c r="DG69" s="121">
        <v>0</v>
      </c>
      <c r="DH69" s="121">
        <v>0</v>
      </c>
      <c r="DI69" s="121">
        <v>0</v>
      </c>
      <c r="DJ69" s="121">
        <v>0</v>
      </c>
    </row>
    <row r="70" spans="1:114" ht="19.5" customHeight="1">
      <c r="A70" s="78" t="s">
        <v>88</v>
      </c>
      <c r="B70" s="78" t="s">
        <v>93</v>
      </c>
      <c r="C70" s="78" t="s">
        <v>89</v>
      </c>
      <c r="D70" s="78" t="s">
        <v>139</v>
      </c>
      <c r="E70" s="78" t="s">
        <v>140</v>
      </c>
      <c r="F70" s="120">
        <f t="shared" si="3"/>
        <v>82.73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v>0</v>
      </c>
      <c r="AF70" s="121"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v>0</v>
      </c>
      <c r="BH70" s="121"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v>0</v>
      </c>
      <c r="BP70" s="121"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0</v>
      </c>
      <c r="CF70" s="121">
        <v>0</v>
      </c>
      <c r="CG70" s="121">
        <v>0</v>
      </c>
      <c r="CH70" s="121">
        <v>0</v>
      </c>
      <c r="CI70" s="121">
        <v>0</v>
      </c>
      <c r="CJ70" s="121">
        <v>0</v>
      </c>
      <c r="CK70" s="121">
        <v>0</v>
      </c>
      <c r="CL70" s="121">
        <v>0</v>
      </c>
      <c r="CM70" s="121">
        <v>0</v>
      </c>
      <c r="CN70" s="121">
        <v>0</v>
      </c>
      <c r="CO70" s="121">
        <v>0</v>
      </c>
      <c r="CP70" s="121">
        <v>0</v>
      </c>
      <c r="CQ70" s="121">
        <v>0</v>
      </c>
      <c r="CR70" s="121">
        <v>0</v>
      </c>
      <c r="CS70" s="121">
        <v>0</v>
      </c>
      <c r="CT70" s="121">
        <v>0</v>
      </c>
      <c r="CU70" s="121">
        <v>0</v>
      </c>
      <c r="CV70" s="121">
        <v>0</v>
      </c>
      <c r="CW70" s="121">
        <v>0</v>
      </c>
      <c r="CX70" s="121">
        <v>0</v>
      </c>
      <c r="CY70" s="121">
        <v>0</v>
      </c>
      <c r="CZ70" s="121">
        <v>0</v>
      </c>
      <c r="DA70" s="121">
        <v>0</v>
      </c>
      <c r="DB70" s="121">
        <v>0</v>
      </c>
      <c r="DC70" s="121">
        <v>0</v>
      </c>
      <c r="DD70" s="121">
        <v>0</v>
      </c>
      <c r="DE70" s="121">
        <v>82.73</v>
      </c>
      <c r="DF70" s="121">
        <v>0</v>
      </c>
      <c r="DG70" s="121">
        <v>0</v>
      </c>
      <c r="DH70" s="121">
        <v>0</v>
      </c>
      <c r="DI70" s="121">
        <v>0</v>
      </c>
      <c r="DJ70" s="121">
        <v>82.73</v>
      </c>
    </row>
    <row r="71" spans="1:114" ht="19.5" customHeight="1">
      <c r="A71" s="78" t="s">
        <v>100</v>
      </c>
      <c r="B71" s="78" t="s">
        <v>101</v>
      </c>
      <c r="C71" s="78" t="s">
        <v>96</v>
      </c>
      <c r="D71" s="78" t="s">
        <v>139</v>
      </c>
      <c r="E71" s="78" t="s">
        <v>115</v>
      </c>
      <c r="F71" s="120">
        <f t="shared" si="3"/>
        <v>33.33</v>
      </c>
      <c r="G71" s="120">
        <v>33.33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33.33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21">
        <v>0</v>
      </c>
      <c r="AD71" s="121">
        <v>0</v>
      </c>
      <c r="AE71" s="121">
        <v>0</v>
      </c>
      <c r="AF71" s="121">
        <v>0</v>
      </c>
      <c r="AG71" s="121"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v>0</v>
      </c>
      <c r="AO71" s="121"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v>0</v>
      </c>
      <c r="BH71" s="121"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v>0</v>
      </c>
      <c r="BP71" s="121"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0</v>
      </c>
      <c r="CF71" s="121">
        <v>0</v>
      </c>
      <c r="CG71" s="121">
        <v>0</v>
      </c>
      <c r="CH71" s="121">
        <v>0</v>
      </c>
      <c r="CI71" s="121">
        <v>0</v>
      </c>
      <c r="CJ71" s="121">
        <v>0</v>
      </c>
      <c r="CK71" s="121">
        <v>0</v>
      </c>
      <c r="CL71" s="121">
        <v>0</v>
      </c>
      <c r="CM71" s="121">
        <v>0</v>
      </c>
      <c r="CN71" s="121">
        <v>0</v>
      </c>
      <c r="CO71" s="121">
        <v>0</v>
      </c>
      <c r="CP71" s="121">
        <v>0</v>
      </c>
      <c r="CQ71" s="121">
        <v>0</v>
      </c>
      <c r="CR71" s="121">
        <v>0</v>
      </c>
      <c r="CS71" s="121">
        <v>0</v>
      </c>
      <c r="CT71" s="121">
        <v>0</v>
      </c>
      <c r="CU71" s="121">
        <v>0</v>
      </c>
      <c r="CV71" s="121">
        <v>0</v>
      </c>
      <c r="CW71" s="121">
        <v>0</v>
      </c>
      <c r="CX71" s="121">
        <v>0</v>
      </c>
      <c r="CY71" s="121">
        <v>0</v>
      </c>
      <c r="CZ71" s="121">
        <v>0</v>
      </c>
      <c r="DA71" s="121">
        <v>0</v>
      </c>
      <c r="DB71" s="121">
        <v>0</v>
      </c>
      <c r="DC71" s="121">
        <v>0</v>
      </c>
      <c r="DD71" s="121">
        <v>0</v>
      </c>
      <c r="DE71" s="121">
        <v>0</v>
      </c>
      <c r="DF71" s="121">
        <v>0</v>
      </c>
      <c r="DG71" s="121">
        <v>0</v>
      </c>
      <c r="DH71" s="121">
        <v>0</v>
      </c>
      <c r="DI71" s="121">
        <v>0</v>
      </c>
      <c r="DJ71" s="121">
        <v>0</v>
      </c>
    </row>
    <row r="72" spans="1:114" ht="19.5" customHeight="1">
      <c r="A72" s="78" t="s">
        <v>104</v>
      </c>
      <c r="B72" s="78" t="s">
        <v>96</v>
      </c>
      <c r="C72" s="78" t="s">
        <v>94</v>
      </c>
      <c r="D72" s="78" t="s">
        <v>139</v>
      </c>
      <c r="E72" s="78" t="s">
        <v>105</v>
      </c>
      <c r="F72" s="120">
        <f t="shared" si="3"/>
        <v>42</v>
      </c>
      <c r="G72" s="120">
        <v>42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1">
        <v>0</v>
      </c>
      <c r="Q72" s="121">
        <v>0</v>
      </c>
      <c r="R72" s="121">
        <v>42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21">
        <v>0</v>
      </c>
      <c r="AD72" s="121">
        <v>0</v>
      </c>
      <c r="AE72" s="121">
        <v>0</v>
      </c>
      <c r="AF72" s="121"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v>0</v>
      </c>
      <c r="BP72" s="121"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0</v>
      </c>
      <c r="CF72" s="121">
        <v>0</v>
      </c>
      <c r="CG72" s="121">
        <v>0</v>
      </c>
      <c r="CH72" s="121">
        <v>0</v>
      </c>
      <c r="CI72" s="121">
        <v>0</v>
      </c>
      <c r="CJ72" s="121">
        <v>0</v>
      </c>
      <c r="CK72" s="121">
        <v>0</v>
      </c>
      <c r="CL72" s="121">
        <v>0</v>
      </c>
      <c r="CM72" s="121">
        <v>0</v>
      </c>
      <c r="CN72" s="121">
        <v>0</v>
      </c>
      <c r="CO72" s="121">
        <v>0</v>
      </c>
      <c r="CP72" s="121">
        <v>0</v>
      </c>
      <c r="CQ72" s="121">
        <v>0</v>
      </c>
      <c r="CR72" s="121">
        <v>0</v>
      </c>
      <c r="CS72" s="121">
        <v>0</v>
      </c>
      <c r="CT72" s="121">
        <v>0</v>
      </c>
      <c r="CU72" s="121">
        <v>0</v>
      </c>
      <c r="CV72" s="121">
        <v>0</v>
      </c>
      <c r="CW72" s="121">
        <v>0</v>
      </c>
      <c r="CX72" s="121">
        <v>0</v>
      </c>
      <c r="CY72" s="121">
        <v>0</v>
      </c>
      <c r="CZ72" s="121">
        <v>0</v>
      </c>
      <c r="DA72" s="121">
        <v>0</v>
      </c>
      <c r="DB72" s="121">
        <v>0</v>
      </c>
      <c r="DC72" s="121">
        <v>0</v>
      </c>
      <c r="DD72" s="121">
        <v>0</v>
      </c>
      <c r="DE72" s="121">
        <v>0</v>
      </c>
      <c r="DF72" s="121">
        <v>0</v>
      </c>
      <c r="DG72" s="121">
        <v>0</v>
      </c>
      <c r="DH72" s="121">
        <v>0</v>
      </c>
      <c r="DI72" s="121">
        <v>0</v>
      </c>
      <c r="DJ72" s="121">
        <v>0</v>
      </c>
    </row>
    <row r="75" ht="11.25">
      <c r="F75" s="100">
        <f>SUBTOTAL(9,F7:F74)</f>
        <v>51865.759999999995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showGridLines="0" showZeros="0" zoomScale="140" zoomScaleNormal="140" workbookViewId="0" topLeftCell="A1">
      <pane xSplit="4" ySplit="7" topLeftCell="E38" activePane="bottomRight" state="frozen"/>
      <selection pane="bottomRight" activeCell="A6" sqref="A6:IV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73"/>
      <c r="B1" s="73"/>
      <c r="C1" s="73"/>
      <c r="D1" s="80"/>
      <c r="E1" s="73"/>
      <c r="F1" s="73"/>
      <c r="G1" s="81" t="s">
        <v>329</v>
      </c>
    </row>
    <row r="2" spans="1:7" ht="25.5" customHeight="1">
      <c r="A2" s="50" t="s">
        <v>330</v>
      </c>
      <c r="B2" s="50"/>
      <c r="C2" s="50"/>
      <c r="D2" s="50"/>
      <c r="E2" s="50"/>
      <c r="F2" s="50"/>
      <c r="G2" s="50"/>
    </row>
    <row r="3" spans="1:7" ht="19.5" customHeight="1">
      <c r="A3" s="51" t="s">
        <v>0</v>
      </c>
      <c r="B3" s="51"/>
      <c r="C3" s="51"/>
      <c r="D3" s="51"/>
      <c r="E3" s="74"/>
      <c r="F3" s="74"/>
      <c r="G3" s="63" t="s">
        <v>5</v>
      </c>
    </row>
    <row r="4" spans="1:7" ht="19.5" customHeight="1">
      <c r="A4" s="90" t="s">
        <v>331</v>
      </c>
      <c r="B4" s="91"/>
      <c r="C4" s="91"/>
      <c r="D4" s="92"/>
      <c r="E4" s="109" t="s">
        <v>143</v>
      </c>
      <c r="F4" s="67"/>
      <c r="G4" s="67"/>
    </row>
    <row r="5" spans="1:7" ht="19.5" customHeight="1">
      <c r="A5" s="52" t="s">
        <v>68</v>
      </c>
      <c r="B5" s="54"/>
      <c r="C5" s="104" t="s">
        <v>69</v>
      </c>
      <c r="D5" s="105" t="s">
        <v>332</v>
      </c>
      <c r="E5" s="67" t="s">
        <v>58</v>
      </c>
      <c r="F5" s="65" t="s">
        <v>333</v>
      </c>
      <c r="G5" s="110" t="s">
        <v>334</v>
      </c>
    </row>
    <row r="6" spans="1:7" ht="33.75" customHeight="1">
      <c r="A6" s="57" t="s">
        <v>78</v>
      </c>
      <c r="B6" s="58" t="s">
        <v>79</v>
      </c>
      <c r="C6" s="106"/>
      <c r="D6" s="107"/>
      <c r="E6" s="69"/>
      <c r="F6" s="70"/>
      <c r="G6" s="88"/>
    </row>
    <row r="7" spans="1:7" ht="19.5" customHeight="1">
      <c r="A7" s="60" t="s">
        <v>38</v>
      </c>
      <c r="B7" s="78" t="s">
        <v>38</v>
      </c>
      <c r="C7" s="108" t="s">
        <v>38</v>
      </c>
      <c r="D7" s="60" t="s">
        <v>58</v>
      </c>
      <c r="E7" s="79">
        <f aca="true" t="shared" si="0" ref="E7:E38">SUM(F7:G7)</f>
        <v>7303.76</v>
      </c>
      <c r="F7" s="79">
        <v>6097.72</v>
      </c>
      <c r="G7" s="71">
        <v>1206.04</v>
      </c>
    </row>
    <row r="8" spans="1:7" ht="19.5" customHeight="1">
      <c r="A8" s="60" t="s">
        <v>38</v>
      </c>
      <c r="B8" s="78" t="s">
        <v>38</v>
      </c>
      <c r="C8" s="108" t="s">
        <v>38</v>
      </c>
      <c r="D8" s="60" t="s">
        <v>81</v>
      </c>
      <c r="E8" s="79">
        <f t="shared" si="0"/>
        <v>1138.8400000000001</v>
      </c>
      <c r="F8" s="79">
        <v>526.61</v>
      </c>
      <c r="G8" s="71">
        <v>612.23</v>
      </c>
    </row>
    <row r="9" spans="1:7" ht="19.5" customHeight="1">
      <c r="A9" s="60" t="s">
        <v>38</v>
      </c>
      <c r="B9" s="78" t="s">
        <v>38</v>
      </c>
      <c r="C9" s="108" t="s">
        <v>38</v>
      </c>
      <c r="D9" s="60" t="s">
        <v>82</v>
      </c>
      <c r="E9" s="79">
        <f t="shared" si="0"/>
        <v>1138.8400000000001</v>
      </c>
      <c r="F9" s="79">
        <v>526.61</v>
      </c>
      <c r="G9" s="71">
        <v>612.23</v>
      </c>
    </row>
    <row r="10" spans="1:7" ht="19.5" customHeight="1">
      <c r="A10" s="60" t="s">
        <v>38</v>
      </c>
      <c r="B10" s="78" t="s">
        <v>38</v>
      </c>
      <c r="C10" s="108" t="s">
        <v>38</v>
      </c>
      <c r="D10" s="60" t="s">
        <v>335</v>
      </c>
      <c r="E10" s="79">
        <f t="shared" si="0"/>
        <v>526.61</v>
      </c>
      <c r="F10" s="79">
        <v>526.61</v>
      </c>
      <c r="G10" s="71">
        <v>0</v>
      </c>
    </row>
    <row r="11" spans="1:7" ht="19.5" customHeight="1">
      <c r="A11" s="60" t="s">
        <v>336</v>
      </c>
      <c r="B11" s="78" t="s">
        <v>94</v>
      </c>
      <c r="C11" s="108" t="s">
        <v>86</v>
      </c>
      <c r="D11" s="60" t="s">
        <v>337</v>
      </c>
      <c r="E11" s="79">
        <f t="shared" si="0"/>
        <v>187.68</v>
      </c>
      <c r="F11" s="79">
        <v>187.68</v>
      </c>
      <c r="G11" s="71">
        <v>0</v>
      </c>
    </row>
    <row r="12" spans="1:7" ht="19.5" customHeight="1">
      <c r="A12" s="60" t="s">
        <v>336</v>
      </c>
      <c r="B12" s="78" t="s">
        <v>96</v>
      </c>
      <c r="C12" s="108" t="s">
        <v>86</v>
      </c>
      <c r="D12" s="60" t="s">
        <v>338</v>
      </c>
      <c r="E12" s="79">
        <f t="shared" si="0"/>
        <v>152.27</v>
      </c>
      <c r="F12" s="79">
        <v>152.27</v>
      </c>
      <c r="G12" s="71">
        <v>0</v>
      </c>
    </row>
    <row r="13" spans="1:7" ht="19.5" customHeight="1">
      <c r="A13" s="60" t="s">
        <v>336</v>
      </c>
      <c r="B13" s="78" t="s">
        <v>85</v>
      </c>
      <c r="C13" s="108" t="s">
        <v>86</v>
      </c>
      <c r="D13" s="60" t="s">
        <v>339</v>
      </c>
      <c r="E13" s="79">
        <f t="shared" si="0"/>
        <v>13.92</v>
      </c>
      <c r="F13" s="79">
        <v>13.92</v>
      </c>
      <c r="G13" s="71">
        <v>0</v>
      </c>
    </row>
    <row r="14" spans="1:7" ht="19.5" customHeight="1">
      <c r="A14" s="60" t="s">
        <v>336</v>
      </c>
      <c r="B14" s="78" t="s">
        <v>84</v>
      </c>
      <c r="C14" s="108" t="s">
        <v>86</v>
      </c>
      <c r="D14" s="60" t="s">
        <v>340</v>
      </c>
      <c r="E14" s="79">
        <f t="shared" si="0"/>
        <v>68.8</v>
      </c>
      <c r="F14" s="79">
        <v>68.8</v>
      </c>
      <c r="G14" s="71">
        <v>0</v>
      </c>
    </row>
    <row r="15" spans="1:7" ht="19.5" customHeight="1">
      <c r="A15" s="60" t="s">
        <v>336</v>
      </c>
      <c r="B15" s="78" t="s">
        <v>341</v>
      </c>
      <c r="C15" s="108" t="s">
        <v>86</v>
      </c>
      <c r="D15" s="60" t="s">
        <v>342</v>
      </c>
      <c r="E15" s="79">
        <f t="shared" si="0"/>
        <v>40.48</v>
      </c>
      <c r="F15" s="79">
        <v>40.48</v>
      </c>
      <c r="G15" s="71">
        <v>0</v>
      </c>
    </row>
    <row r="16" spans="1:7" ht="19.5" customHeight="1">
      <c r="A16" s="60" t="s">
        <v>336</v>
      </c>
      <c r="B16" s="78" t="s">
        <v>101</v>
      </c>
      <c r="C16" s="108" t="s">
        <v>86</v>
      </c>
      <c r="D16" s="60" t="s">
        <v>343</v>
      </c>
      <c r="E16" s="79">
        <f t="shared" si="0"/>
        <v>6.07</v>
      </c>
      <c r="F16" s="79">
        <v>6.07</v>
      </c>
      <c r="G16" s="71">
        <v>0</v>
      </c>
    </row>
    <row r="17" spans="1:7" ht="19.5" customHeight="1">
      <c r="A17" s="60" t="s">
        <v>336</v>
      </c>
      <c r="B17" s="78" t="s">
        <v>344</v>
      </c>
      <c r="C17" s="108" t="s">
        <v>86</v>
      </c>
      <c r="D17" s="60" t="s">
        <v>205</v>
      </c>
      <c r="E17" s="79">
        <f t="shared" si="0"/>
        <v>53.99</v>
      </c>
      <c r="F17" s="79">
        <v>53.99</v>
      </c>
      <c r="G17" s="71">
        <v>0</v>
      </c>
    </row>
    <row r="18" spans="1:7" ht="19.5" customHeight="1">
      <c r="A18" s="60" t="s">
        <v>336</v>
      </c>
      <c r="B18" s="78" t="s">
        <v>113</v>
      </c>
      <c r="C18" s="108" t="s">
        <v>86</v>
      </c>
      <c r="D18" s="60" t="s">
        <v>206</v>
      </c>
      <c r="E18" s="79">
        <f t="shared" si="0"/>
        <v>3.4</v>
      </c>
      <c r="F18" s="79">
        <v>3.4</v>
      </c>
      <c r="G18" s="71">
        <v>0</v>
      </c>
    </row>
    <row r="19" spans="1:7" ht="19.5" customHeight="1">
      <c r="A19" s="60" t="s">
        <v>38</v>
      </c>
      <c r="B19" s="78" t="s">
        <v>38</v>
      </c>
      <c r="C19" s="108" t="s">
        <v>38</v>
      </c>
      <c r="D19" s="60" t="s">
        <v>345</v>
      </c>
      <c r="E19" s="79">
        <f t="shared" si="0"/>
        <v>612.23</v>
      </c>
      <c r="F19" s="79">
        <v>0</v>
      </c>
      <c r="G19" s="71">
        <v>612.23</v>
      </c>
    </row>
    <row r="20" spans="1:7" ht="19.5" customHeight="1">
      <c r="A20" s="60" t="s">
        <v>346</v>
      </c>
      <c r="B20" s="78" t="s">
        <v>94</v>
      </c>
      <c r="C20" s="108" t="s">
        <v>86</v>
      </c>
      <c r="D20" s="60" t="s">
        <v>347</v>
      </c>
      <c r="E20" s="79">
        <f t="shared" si="0"/>
        <v>23</v>
      </c>
      <c r="F20" s="79">
        <v>0</v>
      </c>
      <c r="G20" s="71">
        <v>23</v>
      </c>
    </row>
    <row r="21" spans="1:7" ht="19.5" customHeight="1">
      <c r="A21" s="60" t="s">
        <v>346</v>
      </c>
      <c r="B21" s="78" t="s">
        <v>89</v>
      </c>
      <c r="C21" s="108" t="s">
        <v>86</v>
      </c>
      <c r="D21" s="60" t="s">
        <v>348</v>
      </c>
      <c r="E21" s="79">
        <f t="shared" si="0"/>
        <v>2</v>
      </c>
      <c r="F21" s="79">
        <v>0</v>
      </c>
      <c r="G21" s="71">
        <v>2</v>
      </c>
    </row>
    <row r="22" spans="1:7" ht="19.5" customHeight="1">
      <c r="A22" s="60" t="s">
        <v>346</v>
      </c>
      <c r="B22" s="78" t="s">
        <v>109</v>
      </c>
      <c r="C22" s="108" t="s">
        <v>86</v>
      </c>
      <c r="D22" s="60" t="s">
        <v>349</v>
      </c>
      <c r="E22" s="79">
        <f t="shared" si="0"/>
        <v>20</v>
      </c>
      <c r="F22" s="79">
        <v>0</v>
      </c>
      <c r="G22" s="71">
        <v>20</v>
      </c>
    </row>
    <row r="23" spans="1:7" ht="19.5" customHeight="1">
      <c r="A23" s="60" t="s">
        <v>346</v>
      </c>
      <c r="B23" s="78" t="s">
        <v>350</v>
      </c>
      <c r="C23" s="108" t="s">
        <v>86</v>
      </c>
      <c r="D23" s="60" t="s">
        <v>351</v>
      </c>
      <c r="E23" s="79">
        <f t="shared" si="0"/>
        <v>10</v>
      </c>
      <c r="F23" s="79">
        <v>0</v>
      </c>
      <c r="G23" s="71">
        <v>10</v>
      </c>
    </row>
    <row r="24" spans="1:7" ht="19.5" customHeight="1">
      <c r="A24" s="60" t="s">
        <v>346</v>
      </c>
      <c r="B24" s="78" t="s">
        <v>91</v>
      </c>
      <c r="C24" s="108" t="s">
        <v>86</v>
      </c>
      <c r="D24" s="60" t="s">
        <v>352</v>
      </c>
      <c r="E24" s="79">
        <f t="shared" si="0"/>
        <v>126</v>
      </c>
      <c r="F24" s="79">
        <v>0</v>
      </c>
      <c r="G24" s="71">
        <v>126</v>
      </c>
    </row>
    <row r="25" spans="1:7" ht="19.5" customHeight="1">
      <c r="A25" s="60" t="s">
        <v>346</v>
      </c>
      <c r="B25" s="78" t="s">
        <v>101</v>
      </c>
      <c r="C25" s="108" t="s">
        <v>86</v>
      </c>
      <c r="D25" s="60" t="s">
        <v>353</v>
      </c>
      <c r="E25" s="79">
        <f t="shared" si="0"/>
        <v>171</v>
      </c>
      <c r="F25" s="79">
        <v>0</v>
      </c>
      <c r="G25" s="71">
        <v>171</v>
      </c>
    </row>
    <row r="26" spans="1:7" ht="19.5" customHeight="1">
      <c r="A26" s="60" t="s">
        <v>346</v>
      </c>
      <c r="B26" s="78" t="s">
        <v>344</v>
      </c>
      <c r="C26" s="108" t="s">
        <v>86</v>
      </c>
      <c r="D26" s="60" t="s">
        <v>354</v>
      </c>
      <c r="E26" s="79">
        <f t="shared" si="0"/>
        <v>15</v>
      </c>
      <c r="F26" s="79">
        <v>0</v>
      </c>
      <c r="G26" s="71">
        <v>15</v>
      </c>
    </row>
    <row r="27" spans="1:7" ht="19.5" customHeight="1">
      <c r="A27" s="60" t="s">
        <v>346</v>
      </c>
      <c r="B27" s="78" t="s">
        <v>355</v>
      </c>
      <c r="C27" s="108" t="s">
        <v>86</v>
      </c>
      <c r="D27" s="60" t="s">
        <v>210</v>
      </c>
      <c r="E27" s="79">
        <f t="shared" si="0"/>
        <v>80</v>
      </c>
      <c r="F27" s="79">
        <v>0</v>
      </c>
      <c r="G27" s="71">
        <v>80</v>
      </c>
    </row>
    <row r="28" spans="1:7" ht="19.5" customHeight="1">
      <c r="A28" s="60" t="s">
        <v>346</v>
      </c>
      <c r="B28" s="78" t="s">
        <v>356</v>
      </c>
      <c r="C28" s="108" t="s">
        <v>86</v>
      </c>
      <c r="D28" s="60" t="s">
        <v>211</v>
      </c>
      <c r="E28" s="79">
        <f t="shared" si="0"/>
        <v>114</v>
      </c>
      <c r="F28" s="79">
        <v>0</v>
      </c>
      <c r="G28" s="71">
        <v>114</v>
      </c>
    </row>
    <row r="29" spans="1:7" ht="19.5" customHeight="1">
      <c r="A29" s="60" t="s">
        <v>346</v>
      </c>
      <c r="B29" s="78" t="s">
        <v>357</v>
      </c>
      <c r="C29" s="108" t="s">
        <v>86</v>
      </c>
      <c r="D29" s="60" t="s">
        <v>213</v>
      </c>
      <c r="E29" s="79">
        <f t="shared" si="0"/>
        <v>20</v>
      </c>
      <c r="F29" s="79">
        <v>0</v>
      </c>
      <c r="G29" s="71">
        <v>20</v>
      </c>
    </row>
    <row r="30" spans="1:7" ht="19.5" customHeight="1">
      <c r="A30" s="60" t="s">
        <v>346</v>
      </c>
      <c r="B30" s="78" t="s">
        <v>93</v>
      </c>
      <c r="C30" s="108" t="s">
        <v>86</v>
      </c>
      <c r="D30" s="60" t="s">
        <v>358</v>
      </c>
      <c r="E30" s="79">
        <f t="shared" si="0"/>
        <v>9</v>
      </c>
      <c r="F30" s="79">
        <v>0</v>
      </c>
      <c r="G30" s="71">
        <v>9</v>
      </c>
    </row>
    <row r="31" spans="1:7" ht="19.5" customHeight="1">
      <c r="A31" s="60" t="s">
        <v>346</v>
      </c>
      <c r="B31" s="78" t="s">
        <v>359</v>
      </c>
      <c r="C31" s="108" t="s">
        <v>86</v>
      </c>
      <c r="D31" s="60" t="s">
        <v>360</v>
      </c>
      <c r="E31" s="79">
        <f t="shared" si="0"/>
        <v>5.34</v>
      </c>
      <c r="F31" s="79">
        <v>0</v>
      </c>
      <c r="G31" s="71">
        <v>5.34</v>
      </c>
    </row>
    <row r="32" spans="1:7" ht="19.5" customHeight="1">
      <c r="A32" s="60" t="s">
        <v>346</v>
      </c>
      <c r="B32" s="78" t="s">
        <v>361</v>
      </c>
      <c r="C32" s="108" t="s">
        <v>86</v>
      </c>
      <c r="D32" s="60" t="s">
        <v>214</v>
      </c>
      <c r="E32" s="79">
        <f t="shared" si="0"/>
        <v>15</v>
      </c>
      <c r="F32" s="79">
        <v>0</v>
      </c>
      <c r="G32" s="71">
        <v>15</v>
      </c>
    </row>
    <row r="33" spans="1:7" ht="19.5" customHeight="1">
      <c r="A33" s="60" t="s">
        <v>346</v>
      </c>
      <c r="B33" s="78" t="s">
        <v>113</v>
      </c>
      <c r="C33" s="108" t="s">
        <v>86</v>
      </c>
      <c r="D33" s="60" t="s">
        <v>216</v>
      </c>
      <c r="E33" s="79">
        <f t="shared" si="0"/>
        <v>1.89</v>
      </c>
      <c r="F33" s="79">
        <v>0</v>
      </c>
      <c r="G33" s="71">
        <v>1.89</v>
      </c>
    </row>
    <row r="34" spans="1:7" ht="19.5" customHeight="1">
      <c r="A34" s="60" t="s">
        <v>38</v>
      </c>
      <c r="B34" s="78" t="s">
        <v>38</v>
      </c>
      <c r="C34" s="108" t="s">
        <v>38</v>
      </c>
      <c r="D34" s="60" t="s">
        <v>106</v>
      </c>
      <c r="E34" s="79">
        <f t="shared" si="0"/>
        <v>485.37</v>
      </c>
      <c r="F34" s="79">
        <v>340.02</v>
      </c>
      <c r="G34" s="71">
        <v>145.35</v>
      </c>
    </row>
    <row r="35" spans="1:7" ht="19.5" customHeight="1">
      <c r="A35" s="60" t="s">
        <v>38</v>
      </c>
      <c r="B35" s="78" t="s">
        <v>38</v>
      </c>
      <c r="C35" s="108" t="s">
        <v>38</v>
      </c>
      <c r="D35" s="60" t="s">
        <v>107</v>
      </c>
      <c r="E35" s="79">
        <f t="shared" si="0"/>
        <v>485.37</v>
      </c>
      <c r="F35" s="79">
        <v>340.02</v>
      </c>
      <c r="G35" s="71">
        <v>145.35</v>
      </c>
    </row>
    <row r="36" spans="1:7" ht="19.5" customHeight="1">
      <c r="A36" s="60" t="s">
        <v>38</v>
      </c>
      <c r="B36" s="78" t="s">
        <v>38</v>
      </c>
      <c r="C36" s="108" t="s">
        <v>38</v>
      </c>
      <c r="D36" s="60" t="s">
        <v>335</v>
      </c>
      <c r="E36" s="79">
        <f t="shared" si="0"/>
        <v>339.97</v>
      </c>
      <c r="F36" s="79">
        <v>339.97</v>
      </c>
      <c r="G36" s="71">
        <v>0</v>
      </c>
    </row>
    <row r="37" spans="1:7" ht="19.5" customHeight="1">
      <c r="A37" s="60" t="s">
        <v>336</v>
      </c>
      <c r="B37" s="78" t="s">
        <v>94</v>
      </c>
      <c r="C37" s="108" t="s">
        <v>108</v>
      </c>
      <c r="D37" s="60" t="s">
        <v>337</v>
      </c>
      <c r="E37" s="79">
        <f t="shared" si="0"/>
        <v>158.76</v>
      </c>
      <c r="F37" s="79">
        <v>158.76</v>
      </c>
      <c r="G37" s="71">
        <v>0</v>
      </c>
    </row>
    <row r="38" spans="1:7" ht="19.5" customHeight="1">
      <c r="A38" s="60" t="s">
        <v>336</v>
      </c>
      <c r="B38" s="78" t="s">
        <v>96</v>
      </c>
      <c r="C38" s="108" t="s">
        <v>108</v>
      </c>
      <c r="D38" s="60" t="s">
        <v>338</v>
      </c>
      <c r="E38" s="79">
        <f t="shared" si="0"/>
        <v>17.16</v>
      </c>
      <c r="F38" s="79">
        <v>17.16</v>
      </c>
      <c r="G38" s="71">
        <v>0</v>
      </c>
    </row>
    <row r="39" spans="1:7" ht="19.5" customHeight="1">
      <c r="A39" s="60" t="s">
        <v>336</v>
      </c>
      <c r="B39" s="78" t="s">
        <v>350</v>
      </c>
      <c r="C39" s="108" t="s">
        <v>108</v>
      </c>
      <c r="D39" s="60" t="s">
        <v>362</v>
      </c>
      <c r="E39" s="79">
        <f aca="true" t="shared" si="1" ref="E39:E70">SUM(F39:G39)</f>
        <v>40</v>
      </c>
      <c r="F39" s="79">
        <v>40</v>
      </c>
      <c r="G39" s="71">
        <v>0</v>
      </c>
    </row>
    <row r="40" spans="1:7" ht="19.5" customHeight="1">
      <c r="A40" s="60" t="s">
        <v>336</v>
      </c>
      <c r="B40" s="78" t="s">
        <v>84</v>
      </c>
      <c r="C40" s="108" t="s">
        <v>108</v>
      </c>
      <c r="D40" s="60" t="s">
        <v>340</v>
      </c>
      <c r="E40" s="79">
        <f t="shared" si="1"/>
        <v>47.3</v>
      </c>
      <c r="F40" s="79">
        <v>47.3</v>
      </c>
      <c r="G40" s="71">
        <v>0</v>
      </c>
    </row>
    <row r="41" spans="1:7" ht="19.5" customHeight="1">
      <c r="A41" s="60" t="s">
        <v>336</v>
      </c>
      <c r="B41" s="78" t="s">
        <v>91</v>
      </c>
      <c r="C41" s="108" t="s">
        <v>108</v>
      </c>
      <c r="D41" s="60" t="s">
        <v>363</v>
      </c>
      <c r="E41" s="79">
        <f t="shared" si="1"/>
        <v>12.71</v>
      </c>
      <c r="F41" s="79">
        <v>12.71</v>
      </c>
      <c r="G41" s="71">
        <v>0</v>
      </c>
    </row>
    <row r="42" spans="1:7" ht="19.5" customHeight="1">
      <c r="A42" s="60" t="s">
        <v>336</v>
      </c>
      <c r="B42" s="78" t="s">
        <v>341</v>
      </c>
      <c r="C42" s="108" t="s">
        <v>108</v>
      </c>
      <c r="D42" s="60" t="s">
        <v>342</v>
      </c>
      <c r="E42" s="79">
        <f t="shared" si="1"/>
        <v>26.3</v>
      </c>
      <c r="F42" s="79">
        <v>26.3</v>
      </c>
      <c r="G42" s="71">
        <v>0</v>
      </c>
    </row>
    <row r="43" spans="1:7" ht="19.5" customHeight="1">
      <c r="A43" s="60" t="s">
        <v>336</v>
      </c>
      <c r="B43" s="78" t="s">
        <v>364</v>
      </c>
      <c r="C43" s="108" t="s">
        <v>108</v>
      </c>
      <c r="D43" s="60" t="s">
        <v>365</v>
      </c>
      <c r="E43" s="79">
        <f t="shared" si="1"/>
        <v>3.66</v>
      </c>
      <c r="F43" s="79">
        <v>3.66</v>
      </c>
      <c r="G43" s="71">
        <v>0</v>
      </c>
    </row>
    <row r="44" spans="1:7" ht="19.5" customHeight="1">
      <c r="A44" s="60" t="s">
        <v>336</v>
      </c>
      <c r="B44" s="78" t="s">
        <v>344</v>
      </c>
      <c r="C44" s="108" t="s">
        <v>108</v>
      </c>
      <c r="D44" s="60" t="s">
        <v>205</v>
      </c>
      <c r="E44" s="79">
        <f t="shared" si="1"/>
        <v>34.08</v>
      </c>
      <c r="F44" s="79">
        <v>34.08</v>
      </c>
      <c r="G44" s="71">
        <v>0</v>
      </c>
    </row>
    <row r="45" spans="1:7" ht="19.5" customHeight="1">
      <c r="A45" s="60" t="s">
        <v>38</v>
      </c>
      <c r="B45" s="78" t="s">
        <v>38</v>
      </c>
      <c r="C45" s="108" t="s">
        <v>38</v>
      </c>
      <c r="D45" s="60" t="s">
        <v>345</v>
      </c>
      <c r="E45" s="79">
        <f t="shared" si="1"/>
        <v>145.35</v>
      </c>
      <c r="F45" s="79">
        <v>0</v>
      </c>
      <c r="G45" s="71">
        <v>145.35</v>
      </c>
    </row>
    <row r="46" spans="1:7" ht="19.5" customHeight="1">
      <c r="A46" s="60" t="s">
        <v>346</v>
      </c>
      <c r="B46" s="78" t="s">
        <v>94</v>
      </c>
      <c r="C46" s="108" t="s">
        <v>108</v>
      </c>
      <c r="D46" s="60" t="s">
        <v>347</v>
      </c>
      <c r="E46" s="79">
        <f t="shared" si="1"/>
        <v>3.16</v>
      </c>
      <c r="F46" s="79">
        <v>0</v>
      </c>
      <c r="G46" s="71">
        <v>3.16</v>
      </c>
    </row>
    <row r="47" spans="1:7" ht="19.5" customHeight="1">
      <c r="A47" s="60" t="s">
        <v>346</v>
      </c>
      <c r="B47" s="78" t="s">
        <v>96</v>
      </c>
      <c r="C47" s="108" t="s">
        <v>108</v>
      </c>
      <c r="D47" s="60" t="s">
        <v>366</v>
      </c>
      <c r="E47" s="79">
        <f t="shared" si="1"/>
        <v>2.5</v>
      </c>
      <c r="F47" s="79">
        <v>0</v>
      </c>
      <c r="G47" s="71">
        <v>2.5</v>
      </c>
    </row>
    <row r="48" spans="1:7" ht="19.5" customHeight="1">
      <c r="A48" s="60" t="s">
        <v>346</v>
      </c>
      <c r="B48" s="78" t="s">
        <v>89</v>
      </c>
      <c r="C48" s="108" t="s">
        <v>108</v>
      </c>
      <c r="D48" s="60" t="s">
        <v>348</v>
      </c>
      <c r="E48" s="79">
        <f t="shared" si="1"/>
        <v>9</v>
      </c>
      <c r="F48" s="79">
        <v>0</v>
      </c>
      <c r="G48" s="71">
        <v>9</v>
      </c>
    </row>
    <row r="49" spans="1:7" ht="19.5" customHeight="1">
      <c r="A49" s="60" t="s">
        <v>346</v>
      </c>
      <c r="B49" s="78" t="s">
        <v>109</v>
      </c>
      <c r="C49" s="108" t="s">
        <v>108</v>
      </c>
      <c r="D49" s="60" t="s">
        <v>349</v>
      </c>
      <c r="E49" s="79">
        <f t="shared" si="1"/>
        <v>35</v>
      </c>
      <c r="F49" s="79">
        <v>0</v>
      </c>
      <c r="G49" s="71">
        <v>35</v>
      </c>
    </row>
    <row r="50" spans="1:7" ht="19.5" customHeight="1">
      <c r="A50" s="60" t="s">
        <v>346</v>
      </c>
      <c r="B50" s="78" t="s">
        <v>350</v>
      </c>
      <c r="C50" s="108" t="s">
        <v>108</v>
      </c>
      <c r="D50" s="60" t="s">
        <v>351</v>
      </c>
      <c r="E50" s="79">
        <f t="shared" si="1"/>
        <v>7</v>
      </c>
      <c r="F50" s="79">
        <v>0</v>
      </c>
      <c r="G50" s="71">
        <v>7</v>
      </c>
    </row>
    <row r="51" spans="1:7" ht="19.5" customHeight="1">
      <c r="A51" s="60" t="s">
        <v>346</v>
      </c>
      <c r="B51" s="78" t="s">
        <v>91</v>
      </c>
      <c r="C51" s="108" t="s">
        <v>108</v>
      </c>
      <c r="D51" s="60" t="s">
        <v>352</v>
      </c>
      <c r="E51" s="79">
        <f t="shared" si="1"/>
        <v>8</v>
      </c>
      <c r="F51" s="79">
        <v>0</v>
      </c>
      <c r="G51" s="71">
        <v>8</v>
      </c>
    </row>
    <row r="52" spans="1:7" ht="19.5" customHeight="1">
      <c r="A52" s="60" t="s">
        <v>346</v>
      </c>
      <c r="B52" s="78" t="s">
        <v>101</v>
      </c>
      <c r="C52" s="108" t="s">
        <v>108</v>
      </c>
      <c r="D52" s="60" t="s">
        <v>353</v>
      </c>
      <c r="E52" s="79">
        <f t="shared" si="1"/>
        <v>7.75</v>
      </c>
      <c r="F52" s="79">
        <v>0</v>
      </c>
      <c r="G52" s="71">
        <v>7.75</v>
      </c>
    </row>
    <row r="53" spans="1:7" ht="19.5" customHeight="1">
      <c r="A53" s="60" t="s">
        <v>346</v>
      </c>
      <c r="B53" s="78" t="s">
        <v>344</v>
      </c>
      <c r="C53" s="108" t="s">
        <v>108</v>
      </c>
      <c r="D53" s="60" t="s">
        <v>354</v>
      </c>
      <c r="E53" s="79">
        <f t="shared" si="1"/>
        <v>8</v>
      </c>
      <c r="F53" s="79">
        <v>0</v>
      </c>
      <c r="G53" s="71">
        <v>8</v>
      </c>
    </row>
    <row r="54" spans="1:7" ht="19.5" customHeight="1">
      <c r="A54" s="60" t="s">
        <v>346</v>
      </c>
      <c r="B54" s="78" t="s">
        <v>356</v>
      </c>
      <c r="C54" s="108" t="s">
        <v>108</v>
      </c>
      <c r="D54" s="60" t="s">
        <v>211</v>
      </c>
      <c r="E54" s="79">
        <f t="shared" si="1"/>
        <v>50</v>
      </c>
      <c r="F54" s="79">
        <v>0</v>
      </c>
      <c r="G54" s="71">
        <v>50</v>
      </c>
    </row>
    <row r="55" spans="1:7" ht="19.5" customHeight="1">
      <c r="A55" s="60" t="s">
        <v>346</v>
      </c>
      <c r="B55" s="78" t="s">
        <v>357</v>
      </c>
      <c r="C55" s="108" t="s">
        <v>108</v>
      </c>
      <c r="D55" s="60" t="s">
        <v>213</v>
      </c>
      <c r="E55" s="79">
        <f t="shared" si="1"/>
        <v>1</v>
      </c>
      <c r="F55" s="79">
        <v>0</v>
      </c>
      <c r="G55" s="71">
        <v>1</v>
      </c>
    </row>
    <row r="56" spans="1:7" ht="19.5" customHeight="1">
      <c r="A56" s="60" t="s">
        <v>346</v>
      </c>
      <c r="B56" s="78" t="s">
        <v>367</v>
      </c>
      <c r="C56" s="108" t="s">
        <v>108</v>
      </c>
      <c r="D56" s="60" t="s">
        <v>368</v>
      </c>
      <c r="E56" s="79">
        <f t="shared" si="1"/>
        <v>0.5</v>
      </c>
      <c r="F56" s="79">
        <v>0</v>
      </c>
      <c r="G56" s="71">
        <v>0.5</v>
      </c>
    </row>
    <row r="57" spans="1:7" ht="19.5" customHeight="1">
      <c r="A57" s="60" t="s">
        <v>346</v>
      </c>
      <c r="B57" s="78" t="s">
        <v>93</v>
      </c>
      <c r="C57" s="108" t="s">
        <v>108</v>
      </c>
      <c r="D57" s="60" t="s">
        <v>358</v>
      </c>
      <c r="E57" s="79">
        <f t="shared" si="1"/>
        <v>3.26</v>
      </c>
      <c r="F57" s="79">
        <v>0</v>
      </c>
      <c r="G57" s="71">
        <v>3.26</v>
      </c>
    </row>
    <row r="58" spans="1:7" ht="19.5" customHeight="1">
      <c r="A58" s="60" t="s">
        <v>346</v>
      </c>
      <c r="B58" s="78" t="s">
        <v>359</v>
      </c>
      <c r="C58" s="108" t="s">
        <v>108</v>
      </c>
      <c r="D58" s="60" t="s">
        <v>360</v>
      </c>
      <c r="E58" s="79">
        <f t="shared" si="1"/>
        <v>4.76</v>
      </c>
      <c r="F58" s="79">
        <v>0</v>
      </c>
      <c r="G58" s="71">
        <v>4.76</v>
      </c>
    </row>
    <row r="59" spans="1:7" ht="19.5" customHeight="1">
      <c r="A59" s="60" t="s">
        <v>346</v>
      </c>
      <c r="B59" s="78" t="s">
        <v>113</v>
      </c>
      <c r="C59" s="108" t="s">
        <v>108</v>
      </c>
      <c r="D59" s="60" t="s">
        <v>216</v>
      </c>
      <c r="E59" s="79">
        <f t="shared" si="1"/>
        <v>5.42</v>
      </c>
      <c r="F59" s="79">
        <v>0</v>
      </c>
      <c r="G59" s="71">
        <v>5.42</v>
      </c>
    </row>
    <row r="60" spans="1:7" ht="19.5" customHeight="1">
      <c r="A60" s="60" t="s">
        <v>38</v>
      </c>
      <c r="B60" s="78" t="s">
        <v>38</v>
      </c>
      <c r="C60" s="108" t="s">
        <v>38</v>
      </c>
      <c r="D60" s="60" t="s">
        <v>220</v>
      </c>
      <c r="E60" s="79">
        <f t="shared" si="1"/>
        <v>0.05</v>
      </c>
      <c r="F60" s="79">
        <v>0.05</v>
      </c>
      <c r="G60" s="71">
        <v>0</v>
      </c>
    </row>
    <row r="61" spans="1:7" ht="19.5" customHeight="1">
      <c r="A61" s="60" t="s">
        <v>369</v>
      </c>
      <c r="B61" s="78" t="s">
        <v>91</v>
      </c>
      <c r="C61" s="108" t="s">
        <v>108</v>
      </c>
      <c r="D61" s="60" t="s">
        <v>370</v>
      </c>
      <c r="E61" s="79">
        <f t="shared" si="1"/>
        <v>0.05</v>
      </c>
      <c r="F61" s="79">
        <v>0.05</v>
      </c>
      <c r="G61" s="71">
        <v>0</v>
      </c>
    </row>
    <row r="62" spans="1:7" ht="19.5" customHeight="1">
      <c r="A62" s="60" t="s">
        <v>38</v>
      </c>
      <c r="B62" s="78" t="s">
        <v>38</v>
      </c>
      <c r="C62" s="108" t="s">
        <v>38</v>
      </c>
      <c r="D62" s="60" t="s">
        <v>117</v>
      </c>
      <c r="E62" s="79">
        <f t="shared" si="1"/>
        <v>5212.099999999999</v>
      </c>
      <c r="F62" s="79">
        <v>4805.2</v>
      </c>
      <c r="G62" s="71">
        <v>406.9</v>
      </c>
    </row>
    <row r="63" spans="1:7" ht="19.5" customHeight="1">
      <c r="A63" s="60" t="s">
        <v>38</v>
      </c>
      <c r="B63" s="78" t="s">
        <v>38</v>
      </c>
      <c r="C63" s="108" t="s">
        <v>38</v>
      </c>
      <c r="D63" s="60" t="s">
        <v>118</v>
      </c>
      <c r="E63" s="79">
        <f t="shared" si="1"/>
        <v>2548.86</v>
      </c>
      <c r="F63" s="79">
        <v>2329.26</v>
      </c>
      <c r="G63" s="71">
        <v>219.6</v>
      </c>
    </row>
    <row r="64" spans="1:7" ht="19.5" customHeight="1">
      <c r="A64" s="60" t="s">
        <v>38</v>
      </c>
      <c r="B64" s="78" t="s">
        <v>38</v>
      </c>
      <c r="C64" s="108" t="s">
        <v>38</v>
      </c>
      <c r="D64" s="60" t="s">
        <v>335</v>
      </c>
      <c r="E64" s="79">
        <f t="shared" si="1"/>
        <v>2290.5</v>
      </c>
      <c r="F64" s="79">
        <v>2290.5</v>
      </c>
      <c r="G64" s="71">
        <v>0</v>
      </c>
    </row>
    <row r="65" spans="1:7" ht="19.5" customHeight="1">
      <c r="A65" s="60" t="s">
        <v>336</v>
      </c>
      <c r="B65" s="78" t="s">
        <v>94</v>
      </c>
      <c r="C65" s="108" t="s">
        <v>119</v>
      </c>
      <c r="D65" s="60" t="s">
        <v>337</v>
      </c>
      <c r="E65" s="79">
        <f t="shared" si="1"/>
        <v>1215</v>
      </c>
      <c r="F65" s="79">
        <v>1215</v>
      </c>
      <c r="G65" s="71">
        <v>0</v>
      </c>
    </row>
    <row r="66" spans="1:7" ht="19.5" customHeight="1">
      <c r="A66" s="60" t="s">
        <v>336</v>
      </c>
      <c r="B66" s="78" t="s">
        <v>96</v>
      </c>
      <c r="C66" s="108" t="s">
        <v>119</v>
      </c>
      <c r="D66" s="60" t="s">
        <v>338</v>
      </c>
      <c r="E66" s="79">
        <f t="shared" si="1"/>
        <v>100</v>
      </c>
      <c r="F66" s="79">
        <v>100</v>
      </c>
      <c r="G66" s="71">
        <v>0</v>
      </c>
    </row>
    <row r="67" spans="1:7" ht="19.5" customHeight="1">
      <c r="A67" s="60" t="s">
        <v>336</v>
      </c>
      <c r="B67" s="78" t="s">
        <v>350</v>
      </c>
      <c r="C67" s="108" t="s">
        <v>119</v>
      </c>
      <c r="D67" s="60" t="s">
        <v>362</v>
      </c>
      <c r="E67" s="79">
        <f t="shared" si="1"/>
        <v>25</v>
      </c>
      <c r="F67" s="79">
        <v>25</v>
      </c>
      <c r="G67" s="71">
        <v>0</v>
      </c>
    </row>
    <row r="68" spans="1:7" ht="19.5" customHeight="1">
      <c r="A68" s="60" t="s">
        <v>336</v>
      </c>
      <c r="B68" s="78" t="s">
        <v>84</v>
      </c>
      <c r="C68" s="108" t="s">
        <v>119</v>
      </c>
      <c r="D68" s="60" t="s">
        <v>340</v>
      </c>
      <c r="E68" s="79">
        <f t="shared" si="1"/>
        <v>490</v>
      </c>
      <c r="F68" s="79">
        <v>490</v>
      </c>
      <c r="G68" s="71">
        <v>0</v>
      </c>
    </row>
    <row r="69" spans="1:7" ht="19.5" customHeight="1">
      <c r="A69" s="60" t="s">
        <v>336</v>
      </c>
      <c r="B69" s="78" t="s">
        <v>91</v>
      </c>
      <c r="C69" s="108" t="s">
        <v>119</v>
      </c>
      <c r="D69" s="60" t="s">
        <v>363</v>
      </c>
      <c r="E69" s="79">
        <f t="shared" si="1"/>
        <v>190</v>
      </c>
      <c r="F69" s="79">
        <v>190</v>
      </c>
      <c r="G69" s="71">
        <v>0</v>
      </c>
    </row>
    <row r="70" spans="1:7" ht="19.5" customHeight="1">
      <c r="A70" s="60" t="s">
        <v>336</v>
      </c>
      <c r="B70" s="78" t="s">
        <v>341</v>
      </c>
      <c r="C70" s="108" t="s">
        <v>119</v>
      </c>
      <c r="D70" s="60" t="s">
        <v>342</v>
      </c>
      <c r="E70" s="79">
        <f t="shared" si="1"/>
        <v>112.5</v>
      </c>
      <c r="F70" s="79">
        <v>112.5</v>
      </c>
      <c r="G70" s="71">
        <v>0</v>
      </c>
    </row>
    <row r="71" spans="1:7" ht="19.5" customHeight="1">
      <c r="A71" s="60" t="s">
        <v>336</v>
      </c>
      <c r="B71" s="78" t="s">
        <v>364</v>
      </c>
      <c r="C71" s="108" t="s">
        <v>119</v>
      </c>
      <c r="D71" s="60" t="s">
        <v>365</v>
      </c>
      <c r="E71" s="79">
        <f aca="true" t="shared" si="2" ref="E71:E102">SUM(F71:G71)</f>
        <v>25</v>
      </c>
      <c r="F71" s="79">
        <v>25</v>
      </c>
      <c r="G71" s="71">
        <v>0</v>
      </c>
    </row>
    <row r="72" spans="1:7" ht="19.5" customHeight="1">
      <c r="A72" s="60" t="s">
        <v>336</v>
      </c>
      <c r="B72" s="78" t="s">
        <v>344</v>
      </c>
      <c r="C72" s="108" t="s">
        <v>119</v>
      </c>
      <c r="D72" s="60" t="s">
        <v>205</v>
      </c>
      <c r="E72" s="79">
        <f t="shared" si="2"/>
        <v>133</v>
      </c>
      <c r="F72" s="79">
        <v>133</v>
      </c>
      <c r="G72" s="71">
        <v>0</v>
      </c>
    </row>
    <row r="73" spans="1:7" ht="19.5" customHeight="1">
      <c r="A73" s="60" t="s">
        <v>38</v>
      </c>
      <c r="B73" s="78" t="s">
        <v>38</v>
      </c>
      <c r="C73" s="108" t="s">
        <v>38</v>
      </c>
      <c r="D73" s="60" t="s">
        <v>345</v>
      </c>
      <c r="E73" s="79">
        <f t="shared" si="2"/>
        <v>219.6</v>
      </c>
      <c r="F73" s="79">
        <v>0</v>
      </c>
      <c r="G73" s="71">
        <v>219.6</v>
      </c>
    </row>
    <row r="74" spans="1:7" ht="19.5" customHeight="1">
      <c r="A74" s="60" t="s">
        <v>346</v>
      </c>
      <c r="B74" s="78" t="s">
        <v>94</v>
      </c>
      <c r="C74" s="108" t="s">
        <v>119</v>
      </c>
      <c r="D74" s="60" t="s">
        <v>347</v>
      </c>
      <c r="E74" s="79">
        <f t="shared" si="2"/>
        <v>20</v>
      </c>
      <c r="F74" s="79">
        <v>0</v>
      </c>
      <c r="G74" s="71">
        <v>20</v>
      </c>
    </row>
    <row r="75" spans="1:7" ht="19.5" customHeight="1">
      <c r="A75" s="60" t="s">
        <v>346</v>
      </c>
      <c r="B75" s="78" t="s">
        <v>89</v>
      </c>
      <c r="C75" s="108" t="s">
        <v>119</v>
      </c>
      <c r="D75" s="60" t="s">
        <v>348</v>
      </c>
      <c r="E75" s="79">
        <f t="shared" si="2"/>
        <v>12</v>
      </c>
      <c r="F75" s="79">
        <v>0</v>
      </c>
      <c r="G75" s="71">
        <v>12</v>
      </c>
    </row>
    <row r="76" spans="1:7" ht="19.5" customHeight="1">
      <c r="A76" s="60" t="s">
        <v>346</v>
      </c>
      <c r="B76" s="78" t="s">
        <v>109</v>
      </c>
      <c r="C76" s="108" t="s">
        <v>119</v>
      </c>
      <c r="D76" s="60" t="s">
        <v>349</v>
      </c>
      <c r="E76" s="79">
        <f t="shared" si="2"/>
        <v>50</v>
      </c>
      <c r="F76" s="79">
        <v>0</v>
      </c>
      <c r="G76" s="71">
        <v>50</v>
      </c>
    </row>
    <row r="77" spans="1:7" ht="19.5" customHeight="1">
      <c r="A77" s="60" t="s">
        <v>346</v>
      </c>
      <c r="B77" s="78" t="s">
        <v>350</v>
      </c>
      <c r="C77" s="108" t="s">
        <v>119</v>
      </c>
      <c r="D77" s="60" t="s">
        <v>351</v>
      </c>
      <c r="E77" s="79">
        <f t="shared" si="2"/>
        <v>5</v>
      </c>
      <c r="F77" s="79">
        <v>0</v>
      </c>
      <c r="G77" s="71">
        <v>5</v>
      </c>
    </row>
    <row r="78" spans="1:7" ht="19.5" customHeight="1">
      <c r="A78" s="60" t="s">
        <v>346</v>
      </c>
      <c r="B78" s="78" t="s">
        <v>101</v>
      </c>
      <c r="C78" s="108" t="s">
        <v>119</v>
      </c>
      <c r="D78" s="60" t="s">
        <v>353</v>
      </c>
      <c r="E78" s="79">
        <f t="shared" si="2"/>
        <v>14</v>
      </c>
      <c r="F78" s="79">
        <v>0</v>
      </c>
      <c r="G78" s="71">
        <v>14</v>
      </c>
    </row>
    <row r="79" spans="1:7" ht="19.5" customHeight="1">
      <c r="A79" s="60" t="s">
        <v>346</v>
      </c>
      <c r="B79" s="78" t="s">
        <v>355</v>
      </c>
      <c r="C79" s="108" t="s">
        <v>119</v>
      </c>
      <c r="D79" s="60" t="s">
        <v>210</v>
      </c>
      <c r="E79" s="79">
        <f t="shared" si="2"/>
        <v>2</v>
      </c>
      <c r="F79" s="79">
        <v>0</v>
      </c>
      <c r="G79" s="71">
        <v>2</v>
      </c>
    </row>
    <row r="80" spans="1:7" ht="19.5" customHeight="1">
      <c r="A80" s="60" t="s">
        <v>346</v>
      </c>
      <c r="B80" s="78" t="s">
        <v>356</v>
      </c>
      <c r="C80" s="108" t="s">
        <v>119</v>
      </c>
      <c r="D80" s="60" t="s">
        <v>211</v>
      </c>
      <c r="E80" s="79">
        <f t="shared" si="2"/>
        <v>15</v>
      </c>
      <c r="F80" s="79">
        <v>0</v>
      </c>
      <c r="G80" s="71">
        <v>15</v>
      </c>
    </row>
    <row r="81" spans="1:7" ht="19.5" customHeight="1">
      <c r="A81" s="60" t="s">
        <v>346</v>
      </c>
      <c r="B81" s="78" t="s">
        <v>357</v>
      </c>
      <c r="C81" s="108" t="s">
        <v>119</v>
      </c>
      <c r="D81" s="60" t="s">
        <v>213</v>
      </c>
      <c r="E81" s="79">
        <f t="shared" si="2"/>
        <v>2</v>
      </c>
      <c r="F81" s="79">
        <v>0</v>
      </c>
      <c r="G81" s="71">
        <v>2</v>
      </c>
    </row>
    <row r="82" spans="1:7" ht="19.5" customHeight="1">
      <c r="A82" s="60" t="s">
        <v>346</v>
      </c>
      <c r="B82" s="78" t="s">
        <v>93</v>
      </c>
      <c r="C82" s="108" t="s">
        <v>119</v>
      </c>
      <c r="D82" s="60" t="s">
        <v>358</v>
      </c>
      <c r="E82" s="79">
        <f t="shared" si="2"/>
        <v>30</v>
      </c>
      <c r="F82" s="79">
        <v>0</v>
      </c>
      <c r="G82" s="71">
        <v>30</v>
      </c>
    </row>
    <row r="83" spans="1:7" ht="19.5" customHeight="1">
      <c r="A83" s="60" t="s">
        <v>346</v>
      </c>
      <c r="B83" s="78" t="s">
        <v>359</v>
      </c>
      <c r="C83" s="108" t="s">
        <v>119</v>
      </c>
      <c r="D83" s="60" t="s">
        <v>360</v>
      </c>
      <c r="E83" s="79">
        <f t="shared" si="2"/>
        <v>36.45</v>
      </c>
      <c r="F83" s="79">
        <v>0</v>
      </c>
      <c r="G83" s="71">
        <v>36.45</v>
      </c>
    </row>
    <row r="84" spans="1:7" ht="19.5" customHeight="1">
      <c r="A84" s="60" t="s">
        <v>346</v>
      </c>
      <c r="B84" s="78" t="s">
        <v>361</v>
      </c>
      <c r="C84" s="108" t="s">
        <v>119</v>
      </c>
      <c r="D84" s="60" t="s">
        <v>214</v>
      </c>
      <c r="E84" s="79">
        <f t="shared" si="2"/>
        <v>17</v>
      </c>
      <c r="F84" s="79">
        <v>0</v>
      </c>
      <c r="G84" s="71">
        <v>17</v>
      </c>
    </row>
    <row r="85" spans="1:7" ht="19.5" customHeight="1">
      <c r="A85" s="60" t="s">
        <v>346</v>
      </c>
      <c r="B85" s="78" t="s">
        <v>113</v>
      </c>
      <c r="C85" s="108" t="s">
        <v>119</v>
      </c>
      <c r="D85" s="60" t="s">
        <v>216</v>
      </c>
      <c r="E85" s="79">
        <f t="shared" si="2"/>
        <v>16.15</v>
      </c>
      <c r="F85" s="79">
        <v>0</v>
      </c>
      <c r="G85" s="71">
        <v>16.15</v>
      </c>
    </row>
    <row r="86" spans="1:7" ht="19.5" customHeight="1">
      <c r="A86" s="60" t="s">
        <v>38</v>
      </c>
      <c r="B86" s="78" t="s">
        <v>38</v>
      </c>
      <c r="C86" s="108" t="s">
        <v>38</v>
      </c>
      <c r="D86" s="60" t="s">
        <v>220</v>
      </c>
      <c r="E86" s="79">
        <f t="shared" si="2"/>
        <v>38.76</v>
      </c>
      <c r="F86" s="79">
        <v>38.76</v>
      </c>
      <c r="G86" s="71">
        <v>0</v>
      </c>
    </row>
    <row r="87" spans="1:7" ht="19.5" customHeight="1">
      <c r="A87" s="60" t="s">
        <v>369</v>
      </c>
      <c r="B87" s="78" t="s">
        <v>94</v>
      </c>
      <c r="C87" s="108" t="s">
        <v>119</v>
      </c>
      <c r="D87" s="60" t="s">
        <v>371</v>
      </c>
      <c r="E87" s="79">
        <f t="shared" si="2"/>
        <v>28.16</v>
      </c>
      <c r="F87" s="79">
        <v>28.16</v>
      </c>
      <c r="G87" s="71">
        <v>0</v>
      </c>
    </row>
    <row r="88" spans="1:7" ht="19.5" customHeight="1">
      <c r="A88" s="60" t="s">
        <v>369</v>
      </c>
      <c r="B88" s="78" t="s">
        <v>89</v>
      </c>
      <c r="C88" s="108" t="s">
        <v>119</v>
      </c>
      <c r="D88" s="60" t="s">
        <v>372</v>
      </c>
      <c r="E88" s="79">
        <f t="shared" si="2"/>
        <v>10</v>
      </c>
      <c r="F88" s="79">
        <v>10</v>
      </c>
      <c r="G88" s="71">
        <v>0</v>
      </c>
    </row>
    <row r="89" spans="1:7" ht="19.5" customHeight="1">
      <c r="A89" s="60" t="s">
        <v>369</v>
      </c>
      <c r="B89" s="78" t="s">
        <v>91</v>
      </c>
      <c r="C89" s="108" t="s">
        <v>119</v>
      </c>
      <c r="D89" s="60" t="s">
        <v>370</v>
      </c>
      <c r="E89" s="79">
        <f t="shared" si="2"/>
        <v>0.6</v>
      </c>
      <c r="F89" s="79">
        <v>0.6</v>
      </c>
      <c r="G89" s="71">
        <v>0</v>
      </c>
    </row>
    <row r="90" spans="1:7" ht="19.5" customHeight="1">
      <c r="A90" s="60" t="s">
        <v>38</v>
      </c>
      <c r="B90" s="78" t="s">
        <v>38</v>
      </c>
      <c r="C90" s="108" t="s">
        <v>38</v>
      </c>
      <c r="D90" s="60" t="s">
        <v>132</v>
      </c>
      <c r="E90" s="79">
        <f t="shared" si="2"/>
        <v>1072.46</v>
      </c>
      <c r="F90" s="79">
        <v>964.25</v>
      </c>
      <c r="G90" s="71">
        <v>108.21</v>
      </c>
    </row>
    <row r="91" spans="1:7" ht="19.5" customHeight="1">
      <c r="A91" s="60" t="s">
        <v>38</v>
      </c>
      <c r="B91" s="78" t="s">
        <v>38</v>
      </c>
      <c r="C91" s="108" t="s">
        <v>38</v>
      </c>
      <c r="D91" s="60" t="s">
        <v>335</v>
      </c>
      <c r="E91" s="79">
        <f t="shared" si="2"/>
        <v>926.88</v>
      </c>
      <c r="F91" s="79">
        <v>926.88</v>
      </c>
      <c r="G91" s="71">
        <v>0</v>
      </c>
    </row>
    <row r="92" spans="1:7" ht="19.5" customHeight="1">
      <c r="A92" s="60" t="s">
        <v>336</v>
      </c>
      <c r="B92" s="78" t="s">
        <v>94</v>
      </c>
      <c r="C92" s="108" t="s">
        <v>133</v>
      </c>
      <c r="D92" s="60" t="s">
        <v>337</v>
      </c>
      <c r="E92" s="79">
        <f t="shared" si="2"/>
        <v>379.8</v>
      </c>
      <c r="F92" s="79">
        <v>379.8</v>
      </c>
      <c r="G92" s="71">
        <v>0</v>
      </c>
    </row>
    <row r="93" spans="1:7" ht="19.5" customHeight="1">
      <c r="A93" s="60" t="s">
        <v>336</v>
      </c>
      <c r="B93" s="78" t="s">
        <v>96</v>
      </c>
      <c r="C93" s="108" t="s">
        <v>133</v>
      </c>
      <c r="D93" s="60" t="s">
        <v>338</v>
      </c>
      <c r="E93" s="79">
        <f t="shared" si="2"/>
        <v>46.91</v>
      </c>
      <c r="F93" s="79">
        <v>46.91</v>
      </c>
      <c r="G93" s="71">
        <v>0</v>
      </c>
    </row>
    <row r="94" spans="1:7" ht="19.5" customHeight="1">
      <c r="A94" s="60" t="s">
        <v>336</v>
      </c>
      <c r="B94" s="78" t="s">
        <v>350</v>
      </c>
      <c r="C94" s="108" t="s">
        <v>133</v>
      </c>
      <c r="D94" s="60" t="s">
        <v>362</v>
      </c>
      <c r="E94" s="79">
        <f t="shared" si="2"/>
        <v>162.33</v>
      </c>
      <c r="F94" s="79">
        <v>162.33</v>
      </c>
      <c r="G94" s="71">
        <v>0</v>
      </c>
    </row>
    <row r="95" spans="1:7" ht="19.5" customHeight="1">
      <c r="A95" s="60" t="s">
        <v>336</v>
      </c>
      <c r="B95" s="78" t="s">
        <v>84</v>
      </c>
      <c r="C95" s="108" t="s">
        <v>133</v>
      </c>
      <c r="D95" s="60" t="s">
        <v>340</v>
      </c>
      <c r="E95" s="79">
        <f t="shared" si="2"/>
        <v>141.72</v>
      </c>
      <c r="F95" s="79">
        <v>141.72</v>
      </c>
      <c r="G95" s="71">
        <v>0</v>
      </c>
    </row>
    <row r="96" spans="1:7" ht="19.5" customHeight="1">
      <c r="A96" s="60" t="s">
        <v>336</v>
      </c>
      <c r="B96" s="78" t="s">
        <v>91</v>
      </c>
      <c r="C96" s="108" t="s">
        <v>133</v>
      </c>
      <c r="D96" s="60" t="s">
        <v>363</v>
      </c>
      <c r="E96" s="79">
        <f t="shared" si="2"/>
        <v>56.71</v>
      </c>
      <c r="F96" s="79">
        <v>56.71</v>
      </c>
      <c r="G96" s="71">
        <v>0</v>
      </c>
    </row>
    <row r="97" spans="1:7" ht="19.5" customHeight="1">
      <c r="A97" s="60" t="s">
        <v>336</v>
      </c>
      <c r="B97" s="78" t="s">
        <v>341</v>
      </c>
      <c r="C97" s="108" t="s">
        <v>133</v>
      </c>
      <c r="D97" s="60" t="s">
        <v>342</v>
      </c>
      <c r="E97" s="79">
        <f t="shared" si="2"/>
        <v>53.02</v>
      </c>
      <c r="F97" s="79">
        <v>53.02</v>
      </c>
      <c r="G97" s="71">
        <v>0</v>
      </c>
    </row>
    <row r="98" spans="1:7" ht="19.5" customHeight="1">
      <c r="A98" s="60" t="s">
        <v>336</v>
      </c>
      <c r="B98" s="78" t="s">
        <v>364</v>
      </c>
      <c r="C98" s="108" t="s">
        <v>133</v>
      </c>
      <c r="D98" s="60" t="s">
        <v>365</v>
      </c>
      <c r="E98" s="79">
        <f t="shared" si="2"/>
        <v>3.15</v>
      </c>
      <c r="F98" s="79">
        <v>3.15</v>
      </c>
      <c r="G98" s="71">
        <v>0</v>
      </c>
    </row>
    <row r="99" spans="1:7" ht="19.5" customHeight="1">
      <c r="A99" s="60" t="s">
        <v>336</v>
      </c>
      <c r="B99" s="78" t="s">
        <v>344</v>
      </c>
      <c r="C99" s="108" t="s">
        <v>133</v>
      </c>
      <c r="D99" s="60" t="s">
        <v>205</v>
      </c>
      <c r="E99" s="79">
        <f t="shared" si="2"/>
        <v>83.24</v>
      </c>
      <c r="F99" s="79">
        <v>83.24</v>
      </c>
      <c r="G99" s="71">
        <v>0</v>
      </c>
    </row>
    <row r="100" spans="1:7" ht="19.5" customHeight="1">
      <c r="A100" s="60" t="s">
        <v>38</v>
      </c>
      <c r="B100" s="78" t="s">
        <v>38</v>
      </c>
      <c r="C100" s="108" t="s">
        <v>38</v>
      </c>
      <c r="D100" s="60" t="s">
        <v>345</v>
      </c>
      <c r="E100" s="79">
        <f t="shared" si="2"/>
        <v>108.21</v>
      </c>
      <c r="F100" s="79">
        <v>0</v>
      </c>
      <c r="G100" s="71">
        <v>108.21</v>
      </c>
    </row>
    <row r="101" spans="1:7" ht="19.5" customHeight="1">
      <c r="A101" s="60" t="s">
        <v>346</v>
      </c>
      <c r="B101" s="78" t="s">
        <v>94</v>
      </c>
      <c r="C101" s="108" t="s">
        <v>133</v>
      </c>
      <c r="D101" s="60" t="s">
        <v>347</v>
      </c>
      <c r="E101" s="79">
        <f t="shared" si="2"/>
        <v>19.88</v>
      </c>
      <c r="F101" s="79">
        <v>0</v>
      </c>
      <c r="G101" s="71">
        <v>19.88</v>
      </c>
    </row>
    <row r="102" spans="1:7" ht="19.5" customHeight="1">
      <c r="A102" s="60" t="s">
        <v>346</v>
      </c>
      <c r="B102" s="78" t="s">
        <v>96</v>
      </c>
      <c r="C102" s="108" t="s">
        <v>133</v>
      </c>
      <c r="D102" s="60" t="s">
        <v>366</v>
      </c>
      <c r="E102" s="79">
        <f t="shared" si="2"/>
        <v>4</v>
      </c>
      <c r="F102" s="79">
        <v>0</v>
      </c>
      <c r="G102" s="71">
        <v>4</v>
      </c>
    </row>
    <row r="103" spans="1:7" ht="19.5" customHeight="1">
      <c r="A103" s="60" t="s">
        <v>346</v>
      </c>
      <c r="B103" s="78" t="s">
        <v>85</v>
      </c>
      <c r="C103" s="108" t="s">
        <v>133</v>
      </c>
      <c r="D103" s="60" t="s">
        <v>373</v>
      </c>
      <c r="E103" s="79">
        <f aca="true" t="shared" si="3" ref="E103:E134">SUM(F103:G103)</f>
        <v>3</v>
      </c>
      <c r="F103" s="79">
        <v>0</v>
      </c>
      <c r="G103" s="71">
        <v>3</v>
      </c>
    </row>
    <row r="104" spans="1:7" ht="19.5" customHeight="1">
      <c r="A104" s="60" t="s">
        <v>346</v>
      </c>
      <c r="B104" s="78" t="s">
        <v>98</v>
      </c>
      <c r="C104" s="108" t="s">
        <v>133</v>
      </c>
      <c r="D104" s="60" t="s">
        <v>374</v>
      </c>
      <c r="E104" s="79">
        <f t="shared" si="3"/>
        <v>0.15</v>
      </c>
      <c r="F104" s="79">
        <v>0</v>
      </c>
      <c r="G104" s="71">
        <v>0.15</v>
      </c>
    </row>
    <row r="105" spans="1:7" ht="19.5" customHeight="1">
      <c r="A105" s="60" t="s">
        <v>346</v>
      </c>
      <c r="B105" s="78" t="s">
        <v>89</v>
      </c>
      <c r="C105" s="108" t="s">
        <v>133</v>
      </c>
      <c r="D105" s="60" t="s">
        <v>348</v>
      </c>
      <c r="E105" s="79">
        <f t="shared" si="3"/>
        <v>2.35</v>
      </c>
      <c r="F105" s="79">
        <v>0</v>
      </c>
      <c r="G105" s="71">
        <v>2.35</v>
      </c>
    </row>
    <row r="106" spans="1:7" ht="19.5" customHeight="1">
      <c r="A106" s="60" t="s">
        <v>346</v>
      </c>
      <c r="B106" s="78" t="s">
        <v>109</v>
      </c>
      <c r="C106" s="108" t="s">
        <v>133</v>
      </c>
      <c r="D106" s="60" t="s">
        <v>349</v>
      </c>
      <c r="E106" s="79">
        <f t="shared" si="3"/>
        <v>8</v>
      </c>
      <c r="F106" s="79">
        <v>0</v>
      </c>
      <c r="G106" s="71">
        <v>8</v>
      </c>
    </row>
    <row r="107" spans="1:7" ht="19.5" customHeight="1">
      <c r="A107" s="60" t="s">
        <v>346</v>
      </c>
      <c r="B107" s="78" t="s">
        <v>350</v>
      </c>
      <c r="C107" s="108" t="s">
        <v>133</v>
      </c>
      <c r="D107" s="60" t="s">
        <v>351</v>
      </c>
      <c r="E107" s="79">
        <f t="shared" si="3"/>
        <v>3</v>
      </c>
      <c r="F107" s="79">
        <v>0</v>
      </c>
      <c r="G107" s="71">
        <v>3</v>
      </c>
    </row>
    <row r="108" spans="1:7" ht="19.5" customHeight="1">
      <c r="A108" s="60" t="s">
        <v>346</v>
      </c>
      <c r="B108" s="78" t="s">
        <v>101</v>
      </c>
      <c r="C108" s="108" t="s">
        <v>133</v>
      </c>
      <c r="D108" s="60" t="s">
        <v>353</v>
      </c>
      <c r="E108" s="79">
        <f t="shared" si="3"/>
        <v>10</v>
      </c>
      <c r="F108" s="79">
        <v>0</v>
      </c>
      <c r="G108" s="71">
        <v>10</v>
      </c>
    </row>
    <row r="109" spans="1:7" ht="19.5" customHeight="1">
      <c r="A109" s="60" t="s">
        <v>346</v>
      </c>
      <c r="B109" s="78" t="s">
        <v>356</v>
      </c>
      <c r="C109" s="108" t="s">
        <v>133</v>
      </c>
      <c r="D109" s="60" t="s">
        <v>211</v>
      </c>
      <c r="E109" s="79">
        <f t="shared" si="3"/>
        <v>4</v>
      </c>
      <c r="F109" s="79">
        <v>0</v>
      </c>
      <c r="G109" s="71">
        <v>4</v>
      </c>
    </row>
    <row r="110" spans="1:7" ht="19.5" customHeight="1">
      <c r="A110" s="60" t="s">
        <v>346</v>
      </c>
      <c r="B110" s="78" t="s">
        <v>367</v>
      </c>
      <c r="C110" s="108" t="s">
        <v>133</v>
      </c>
      <c r="D110" s="60" t="s">
        <v>368</v>
      </c>
      <c r="E110" s="79">
        <f t="shared" si="3"/>
        <v>5</v>
      </c>
      <c r="F110" s="79">
        <v>0</v>
      </c>
      <c r="G110" s="71">
        <v>5</v>
      </c>
    </row>
    <row r="111" spans="1:7" ht="19.5" customHeight="1">
      <c r="A111" s="60" t="s">
        <v>346</v>
      </c>
      <c r="B111" s="78" t="s">
        <v>93</v>
      </c>
      <c r="C111" s="108" t="s">
        <v>133</v>
      </c>
      <c r="D111" s="60" t="s">
        <v>358</v>
      </c>
      <c r="E111" s="79">
        <f t="shared" si="3"/>
        <v>16.44</v>
      </c>
      <c r="F111" s="79">
        <v>0</v>
      </c>
      <c r="G111" s="71">
        <v>16.44</v>
      </c>
    </row>
    <row r="112" spans="1:7" ht="19.5" customHeight="1">
      <c r="A112" s="60" t="s">
        <v>346</v>
      </c>
      <c r="B112" s="78" t="s">
        <v>359</v>
      </c>
      <c r="C112" s="108" t="s">
        <v>133</v>
      </c>
      <c r="D112" s="60" t="s">
        <v>360</v>
      </c>
      <c r="E112" s="79">
        <f t="shared" si="3"/>
        <v>11.39</v>
      </c>
      <c r="F112" s="79">
        <v>0</v>
      </c>
      <c r="G112" s="71">
        <v>11.39</v>
      </c>
    </row>
    <row r="113" spans="1:7" ht="19.5" customHeight="1">
      <c r="A113" s="60" t="s">
        <v>346</v>
      </c>
      <c r="B113" s="78" t="s">
        <v>361</v>
      </c>
      <c r="C113" s="108" t="s">
        <v>133</v>
      </c>
      <c r="D113" s="60" t="s">
        <v>214</v>
      </c>
      <c r="E113" s="79">
        <f t="shared" si="3"/>
        <v>8</v>
      </c>
      <c r="F113" s="79">
        <v>0</v>
      </c>
      <c r="G113" s="71">
        <v>8</v>
      </c>
    </row>
    <row r="114" spans="1:7" ht="19.5" customHeight="1">
      <c r="A114" s="60" t="s">
        <v>346</v>
      </c>
      <c r="B114" s="78" t="s">
        <v>113</v>
      </c>
      <c r="C114" s="108" t="s">
        <v>133</v>
      </c>
      <c r="D114" s="60" t="s">
        <v>216</v>
      </c>
      <c r="E114" s="79">
        <f t="shared" si="3"/>
        <v>13</v>
      </c>
      <c r="F114" s="79">
        <v>0</v>
      </c>
      <c r="G114" s="71">
        <v>13</v>
      </c>
    </row>
    <row r="115" spans="1:7" ht="19.5" customHeight="1">
      <c r="A115" s="60" t="s">
        <v>38</v>
      </c>
      <c r="B115" s="78" t="s">
        <v>38</v>
      </c>
      <c r="C115" s="108" t="s">
        <v>38</v>
      </c>
      <c r="D115" s="60" t="s">
        <v>220</v>
      </c>
      <c r="E115" s="79">
        <f t="shared" si="3"/>
        <v>37.37</v>
      </c>
      <c r="F115" s="79">
        <v>37.37</v>
      </c>
      <c r="G115" s="71">
        <v>0</v>
      </c>
    </row>
    <row r="116" spans="1:7" ht="19.5" customHeight="1">
      <c r="A116" s="60" t="s">
        <v>369</v>
      </c>
      <c r="B116" s="78" t="s">
        <v>94</v>
      </c>
      <c r="C116" s="108" t="s">
        <v>133</v>
      </c>
      <c r="D116" s="60" t="s">
        <v>371</v>
      </c>
      <c r="E116" s="79">
        <f t="shared" si="3"/>
        <v>26.96</v>
      </c>
      <c r="F116" s="79">
        <v>26.96</v>
      </c>
      <c r="G116" s="71">
        <v>0</v>
      </c>
    </row>
    <row r="117" spans="1:7" ht="19.5" customHeight="1">
      <c r="A117" s="60" t="s">
        <v>369</v>
      </c>
      <c r="B117" s="78" t="s">
        <v>89</v>
      </c>
      <c r="C117" s="108" t="s">
        <v>133</v>
      </c>
      <c r="D117" s="60" t="s">
        <v>372</v>
      </c>
      <c r="E117" s="79">
        <f t="shared" si="3"/>
        <v>7.93</v>
      </c>
      <c r="F117" s="79">
        <v>7.93</v>
      </c>
      <c r="G117" s="71">
        <v>0</v>
      </c>
    </row>
    <row r="118" spans="1:7" ht="19.5" customHeight="1">
      <c r="A118" s="60" t="s">
        <v>369</v>
      </c>
      <c r="B118" s="78" t="s">
        <v>91</v>
      </c>
      <c r="C118" s="108" t="s">
        <v>133</v>
      </c>
      <c r="D118" s="60" t="s">
        <v>370</v>
      </c>
      <c r="E118" s="79">
        <f t="shared" si="3"/>
        <v>0.25</v>
      </c>
      <c r="F118" s="79">
        <v>0.25</v>
      </c>
      <c r="G118" s="71">
        <v>0</v>
      </c>
    </row>
    <row r="119" spans="1:7" ht="19.5" customHeight="1">
      <c r="A119" s="60" t="s">
        <v>369</v>
      </c>
      <c r="B119" s="78" t="s">
        <v>113</v>
      </c>
      <c r="C119" s="108" t="s">
        <v>133</v>
      </c>
      <c r="D119" s="60" t="s">
        <v>375</v>
      </c>
      <c r="E119" s="79">
        <f t="shared" si="3"/>
        <v>2.23</v>
      </c>
      <c r="F119" s="79">
        <v>2.23</v>
      </c>
      <c r="G119" s="71">
        <v>0</v>
      </c>
    </row>
    <row r="120" spans="1:7" ht="19.5" customHeight="1">
      <c r="A120" s="60" t="s">
        <v>38</v>
      </c>
      <c r="B120" s="78" t="s">
        <v>38</v>
      </c>
      <c r="C120" s="108" t="s">
        <v>38</v>
      </c>
      <c r="D120" s="60" t="s">
        <v>134</v>
      </c>
      <c r="E120" s="79">
        <f t="shared" si="3"/>
        <v>1590.78</v>
      </c>
      <c r="F120" s="79">
        <v>1511.69</v>
      </c>
      <c r="G120" s="71">
        <v>79.09</v>
      </c>
    </row>
    <row r="121" spans="1:7" ht="19.5" customHeight="1">
      <c r="A121" s="60" t="s">
        <v>38</v>
      </c>
      <c r="B121" s="78" t="s">
        <v>38</v>
      </c>
      <c r="C121" s="108" t="s">
        <v>38</v>
      </c>
      <c r="D121" s="60" t="s">
        <v>335</v>
      </c>
      <c r="E121" s="79">
        <f t="shared" si="3"/>
        <v>1439.72</v>
      </c>
      <c r="F121" s="79">
        <v>1439.72</v>
      </c>
      <c r="G121" s="71">
        <v>0</v>
      </c>
    </row>
    <row r="122" spans="1:7" ht="19.5" customHeight="1">
      <c r="A122" s="60" t="s">
        <v>336</v>
      </c>
      <c r="B122" s="78" t="s">
        <v>94</v>
      </c>
      <c r="C122" s="108" t="s">
        <v>135</v>
      </c>
      <c r="D122" s="60" t="s">
        <v>337</v>
      </c>
      <c r="E122" s="79">
        <f t="shared" si="3"/>
        <v>937</v>
      </c>
      <c r="F122" s="79">
        <v>937</v>
      </c>
      <c r="G122" s="71">
        <v>0</v>
      </c>
    </row>
    <row r="123" spans="1:7" ht="19.5" customHeight="1">
      <c r="A123" s="60" t="s">
        <v>336</v>
      </c>
      <c r="B123" s="78" t="s">
        <v>96</v>
      </c>
      <c r="C123" s="108" t="s">
        <v>135</v>
      </c>
      <c r="D123" s="60" t="s">
        <v>338</v>
      </c>
      <c r="E123" s="79">
        <f t="shared" si="3"/>
        <v>27.3</v>
      </c>
      <c r="F123" s="79">
        <v>27.3</v>
      </c>
      <c r="G123" s="71">
        <v>0</v>
      </c>
    </row>
    <row r="124" spans="1:7" ht="19.5" customHeight="1">
      <c r="A124" s="60" t="s">
        <v>336</v>
      </c>
      <c r="B124" s="78" t="s">
        <v>84</v>
      </c>
      <c r="C124" s="108" t="s">
        <v>135</v>
      </c>
      <c r="D124" s="60" t="s">
        <v>340</v>
      </c>
      <c r="E124" s="79">
        <f t="shared" si="3"/>
        <v>189.1</v>
      </c>
      <c r="F124" s="79">
        <v>189.1</v>
      </c>
      <c r="G124" s="71">
        <v>0</v>
      </c>
    </row>
    <row r="125" spans="1:7" ht="19.5" customHeight="1">
      <c r="A125" s="60" t="s">
        <v>336</v>
      </c>
      <c r="B125" s="78" t="s">
        <v>91</v>
      </c>
      <c r="C125" s="108" t="s">
        <v>135</v>
      </c>
      <c r="D125" s="60" t="s">
        <v>363</v>
      </c>
      <c r="E125" s="79">
        <f t="shared" si="3"/>
        <v>75.75</v>
      </c>
      <c r="F125" s="79">
        <v>75.75</v>
      </c>
      <c r="G125" s="71">
        <v>0</v>
      </c>
    </row>
    <row r="126" spans="1:7" ht="19.5" customHeight="1">
      <c r="A126" s="60" t="s">
        <v>336</v>
      </c>
      <c r="B126" s="78" t="s">
        <v>341</v>
      </c>
      <c r="C126" s="108" t="s">
        <v>135</v>
      </c>
      <c r="D126" s="60" t="s">
        <v>342</v>
      </c>
      <c r="E126" s="79">
        <f t="shared" si="3"/>
        <v>65</v>
      </c>
      <c r="F126" s="79">
        <v>65</v>
      </c>
      <c r="G126" s="71">
        <v>0</v>
      </c>
    </row>
    <row r="127" spans="1:7" ht="19.5" customHeight="1">
      <c r="A127" s="60" t="s">
        <v>336</v>
      </c>
      <c r="B127" s="78" t="s">
        <v>364</v>
      </c>
      <c r="C127" s="108" t="s">
        <v>135</v>
      </c>
      <c r="D127" s="60" t="s">
        <v>365</v>
      </c>
      <c r="E127" s="79">
        <f t="shared" si="3"/>
        <v>11.67</v>
      </c>
      <c r="F127" s="79">
        <v>11.67</v>
      </c>
      <c r="G127" s="71">
        <v>0</v>
      </c>
    </row>
    <row r="128" spans="1:7" ht="19.5" customHeight="1">
      <c r="A128" s="60" t="s">
        <v>336</v>
      </c>
      <c r="B128" s="78" t="s">
        <v>344</v>
      </c>
      <c r="C128" s="108" t="s">
        <v>135</v>
      </c>
      <c r="D128" s="60" t="s">
        <v>205</v>
      </c>
      <c r="E128" s="79">
        <f t="shared" si="3"/>
        <v>133.9</v>
      </c>
      <c r="F128" s="79">
        <v>133.9</v>
      </c>
      <c r="G128" s="71">
        <v>0</v>
      </c>
    </row>
    <row r="129" spans="1:7" ht="19.5" customHeight="1">
      <c r="A129" s="60" t="s">
        <v>38</v>
      </c>
      <c r="B129" s="78" t="s">
        <v>38</v>
      </c>
      <c r="C129" s="108" t="s">
        <v>38</v>
      </c>
      <c r="D129" s="60" t="s">
        <v>345</v>
      </c>
      <c r="E129" s="79">
        <f t="shared" si="3"/>
        <v>79.09</v>
      </c>
      <c r="F129" s="79">
        <v>0</v>
      </c>
      <c r="G129" s="71">
        <v>79.09</v>
      </c>
    </row>
    <row r="130" spans="1:7" ht="19.5" customHeight="1">
      <c r="A130" s="60" t="s">
        <v>346</v>
      </c>
      <c r="B130" s="78" t="s">
        <v>93</v>
      </c>
      <c r="C130" s="108" t="s">
        <v>135</v>
      </c>
      <c r="D130" s="60" t="s">
        <v>358</v>
      </c>
      <c r="E130" s="79">
        <f t="shared" si="3"/>
        <v>31.98</v>
      </c>
      <c r="F130" s="79">
        <v>0</v>
      </c>
      <c r="G130" s="71">
        <v>31.98</v>
      </c>
    </row>
    <row r="131" spans="1:7" ht="19.5" customHeight="1">
      <c r="A131" s="60" t="s">
        <v>346</v>
      </c>
      <c r="B131" s="78" t="s">
        <v>359</v>
      </c>
      <c r="C131" s="108" t="s">
        <v>135</v>
      </c>
      <c r="D131" s="60" t="s">
        <v>360</v>
      </c>
      <c r="E131" s="79">
        <f t="shared" si="3"/>
        <v>28.11</v>
      </c>
      <c r="F131" s="79">
        <v>0</v>
      </c>
      <c r="G131" s="71">
        <v>28.11</v>
      </c>
    </row>
    <row r="132" spans="1:7" ht="19.5" customHeight="1">
      <c r="A132" s="60" t="s">
        <v>346</v>
      </c>
      <c r="B132" s="78" t="s">
        <v>361</v>
      </c>
      <c r="C132" s="108" t="s">
        <v>135</v>
      </c>
      <c r="D132" s="60" t="s">
        <v>214</v>
      </c>
      <c r="E132" s="79">
        <f t="shared" si="3"/>
        <v>19</v>
      </c>
      <c r="F132" s="79">
        <v>0</v>
      </c>
      <c r="G132" s="71">
        <v>19</v>
      </c>
    </row>
    <row r="133" spans="1:7" ht="19.5" customHeight="1">
      <c r="A133" s="60" t="s">
        <v>38</v>
      </c>
      <c r="B133" s="78" t="s">
        <v>38</v>
      </c>
      <c r="C133" s="108" t="s">
        <v>38</v>
      </c>
      <c r="D133" s="60" t="s">
        <v>220</v>
      </c>
      <c r="E133" s="79">
        <f t="shared" si="3"/>
        <v>71.97</v>
      </c>
      <c r="F133" s="79">
        <v>71.97</v>
      </c>
      <c r="G133" s="71">
        <v>0</v>
      </c>
    </row>
    <row r="134" spans="1:7" ht="19.5" customHeight="1">
      <c r="A134" s="60" t="s">
        <v>369</v>
      </c>
      <c r="B134" s="78" t="s">
        <v>94</v>
      </c>
      <c r="C134" s="108" t="s">
        <v>135</v>
      </c>
      <c r="D134" s="60" t="s">
        <v>371</v>
      </c>
      <c r="E134" s="79">
        <f t="shared" si="3"/>
        <v>48.56</v>
      </c>
      <c r="F134" s="79">
        <v>48.56</v>
      </c>
      <c r="G134" s="71">
        <v>0</v>
      </c>
    </row>
    <row r="135" spans="1:7" ht="19.5" customHeight="1">
      <c r="A135" s="60" t="s">
        <v>369</v>
      </c>
      <c r="B135" s="78" t="s">
        <v>91</v>
      </c>
      <c r="C135" s="108" t="s">
        <v>135</v>
      </c>
      <c r="D135" s="60" t="s">
        <v>370</v>
      </c>
      <c r="E135" s="79">
        <f aca="true" t="shared" si="4" ref="E135:E156">SUM(F135:G135)</f>
        <v>0.61</v>
      </c>
      <c r="F135" s="79">
        <v>0.61</v>
      </c>
      <c r="G135" s="71">
        <v>0</v>
      </c>
    </row>
    <row r="136" spans="1:7" ht="19.5" customHeight="1">
      <c r="A136" s="60" t="s">
        <v>369</v>
      </c>
      <c r="B136" s="78" t="s">
        <v>113</v>
      </c>
      <c r="C136" s="108" t="s">
        <v>135</v>
      </c>
      <c r="D136" s="60" t="s">
        <v>375</v>
      </c>
      <c r="E136" s="79">
        <f t="shared" si="4"/>
        <v>22.8</v>
      </c>
      <c r="F136" s="79">
        <v>22.8</v>
      </c>
      <c r="G136" s="71">
        <v>0</v>
      </c>
    </row>
    <row r="137" spans="1:7" ht="19.5" customHeight="1">
      <c r="A137" s="60" t="s">
        <v>38</v>
      </c>
      <c r="B137" s="78" t="s">
        <v>38</v>
      </c>
      <c r="C137" s="108" t="s">
        <v>38</v>
      </c>
      <c r="D137" s="60" t="s">
        <v>137</v>
      </c>
      <c r="E137" s="79">
        <f t="shared" si="4"/>
        <v>467.45</v>
      </c>
      <c r="F137" s="79">
        <v>425.89</v>
      </c>
      <c r="G137" s="71">
        <v>41.56</v>
      </c>
    </row>
    <row r="138" spans="1:7" ht="19.5" customHeight="1">
      <c r="A138" s="60" t="s">
        <v>38</v>
      </c>
      <c r="B138" s="78" t="s">
        <v>38</v>
      </c>
      <c r="C138" s="108" t="s">
        <v>38</v>
      </c>
      <c r="D138" s="60" t="s">
        <v>138</v>
      </c>
      <c r="E138" s="79">
        <f t="shared" si="4"/>
        <v>467.45</v>
      </c>
      <c r="F138" s="79">
        <v>425.89</v>
      </c>
      <c r="G138" s="71">
        <v>41.56</v>
      </c>
    </row>
    <row r="139" spans="1:7" ht="19.5" customHeight="1">
      <c r="A139" s="60" t="s">
        <v>38</v>
      </c>
      <c r="B139" s="78" t="s">
        <v>38</v>
      </c>
      <c r="C139" s="108" t="s">
        <v>38</v>
      </c>
      <c r="D139" s="60" t="s">
        <v>335</v>
      </c>
      <c r="E139" s="79">
        <f t="shared" si="4"/>
        <v>374.69</v>
      </c>
      <c r="F139" s="79">
        <v>374.69</v>
      </c>
      <c r="G139" s="71">
        <v>0</v>
      </c>
    </row>
    <row r="140" spans="1:7" ht="19.5" customHeight="1">
      <c r="A140" s="60" t="s">
        <v>336</v>
      </c>
      <c r="B140" s="78" t="s">
        <v>94</v>
      </c>
      <c r="C140" s="108" t="s">
        <v>139</v>
      </c>
      <c r="D140" s="60" t="s">
        <v>337</v>
      </c>
      <c r="E140" s="79">
        <f t="shared" si="4"/>
        <v>192.66</v>
      </c>
      <c r="F140" s="79">
        <v>192.66</v>
      </c>
      <c r="G140" s="71">
        <v>0</v>
      </c>
    </row>
    <row r="141" spans="1:7" ht="19.5" customHeight="1">
      <c r="A141" s="60" t="s">
        <v>336</v>
      </c>
      <c r="B141" s="78" t="s">
        <v>96</v>
      </c>
      <c r="C141" s="108" t="s">
        <v>139</v>
      </c>
      <c r="D141" s="60" t="s">
        <v>338</v>
      </c>
      <c r="E141" s="79">
        <f t="shared" si="4"/>
        <v>5</v>
      </c>
      <c r="F141" s="79">
        <v>5</v>
      </c>
      <c r="G141" s="71">
        <v>0</v>
      </c>
    </row>
    <row r="142" spans="1:7" ht="19.5" customHeight="1">
      <c r="A142" s="60" t="s">
        <v>336</v>
      </c>
      <c r="B142" s="78" t="s">
        <v>84</v>
      </c>
      <c r="C142" s="108" t="s">
        <v>139</v>
      </c>
      <c r="D142" s="60" t="s">
        <v>340</v>
      </c>
      <c r="E142" s="79">
        <f t="shared" si="4"/>
        <v>70.2</v>
      </c>
      <c r="F142" s="79">
        <v>70.2</v>
      </c>
      <c r="G142" s="71">
        <v>0</v>
      </c>
    </row>
    <row r="143" spans="1:7" ht="19.5" customHeight="1">
      <c r="A143" s="60" t="s">
        <v>336</v>
      </c>
      <c r="B143" s="78" t="s">
        <v>91</v>
      </c>
      <c r="C143" s="108" t="s">
        <v>139</v>
      </c>
      <c r="D143" s="60" t="s">
        <v>363</v>
      </c>
      <c r="E143" s="79">
        <f t="shared" si="4"/>
        <v>28.8</v>
      </c>
      <c r="F143" s="79">
        <v>28.8</v>
      </c>
      <c r="G143" s="71">
        <v>0</v>
      </c>
    </row>
    <row r="144" spans="1:7" ht="19.5" customHeight="1">
      <c r="A144" s="60" t="s">
        <v>336</v>
      </c>
      <c r="B144" s="78" t="s">
        <v>341</v>
      </c>
      <c r="C144" s="108" t="s">
        <v>139</v>
      </c>
      <c r="D144" s="60" t="s">
        <v>342</v>
      </c>
      <c r="E144" s="79">
        <f t="shared" si="4"/>
        <v>33.33</v>
      </c>
      <c r="F144" s="79">
        <v>33.33</v>
      </c>
      <c r="G144" s="71">
        <v>0</v>
      </c>
    </row>
    <row r="145" spans="1:7" ht="19.5" customHeight="1">
      <c r="A145" s="60" t="s">
        <v>336</v>
      </c>
      <c r="B145" s="78" t="s">
        <v>364</v>
      </c>
      <c r="C145" s="108" t="s">
        <v>139</v>
      </c>
      <c r="D145" s="60" t="s">
        <v>365</v>
      </c>
      <c r="E145" s="79">
        <f t="shared" si="4"/>
        <v>2.7</v>
      </c>
      <c r="F145" s="79">
        <v>2.7</v>
      </c>
      <c r="G145" s="71">
        <v>0</v>
      </c>
    </row>
    <row r="146" spans="1:7" ht="19.5" customHeight="1">
      <c r="A146" s="60" t="s">
        <v>336</v>
      </c>
      <c r="B146" s="78" t="s">
        <v>344</v>
      </c>
      <c r="C146" s="108" t="s">
        <v>139</v>
      </c>
      <c r="D146" s="60" t="s">
        <v>205</v>
      </c>
      <c r="E146" s="79">
        <f t="shared" si="4"/>
        <v>42</v>
      </c>
      <c r="F146" s="79">
        <v>42</v>
      </c>
      <c r="G146" s="71">
        <v>0</v>
      </c>
    </row>
    <row r="147" spans="1:7" ht="19.5" customHeight="1">
      <c r="A147" s="60" t="s">
        <v>38</v>
      </c>
      <c r="B147" s="78" t="s">
        <v>38</v>
      </c>
      <c r="C147" s="108" t="s">
        <v>38</v>
      </c>
      <c r="D147" s="60" t="s">
        <v>345</v>
      </c>
      <c r="E147" s="79">
        <f t="shared" si="4"/>
        <v>41.56</v>
      </c>
      <c r="F147" s="79">
        <v>0</v>
      </c>
      <c r="G147" s="71">
        <v>41.56</v>
      </c>
    </row>
    <row r="148" spans="1:7" ht="19.5" customHeight="1">
      <c r="A148" s="60" t="s">
        <v>346</v>
      </c>
      <c r="B148" s="78" t="s">
        <v>91</v>
      </c>
      <c r="C148" s="108" t="s">
        <v>139</v>
      </c>
      <c r="D148" s="60" t="s">
        <v>352</v>
      </c>
      <c r="E148" s="79">
        <f t="shared" si="4"/>
        <v>1</v>
      </c>
      <c r="F148" s="79">
        <v>0</v>
      </c>
      <c r="G148" s="71">
        <v>1</v>
      </c>
    </row>
    <row r="149" spans="1:7" ht="19.5" customHeight="1">
      <c r="A149" s="60" t="s">
        <v>346</v>
      </c>
      <c r="B149" s="78" t="s">
        <v>101</v>
      </c>
      <c r="C149" s="108" t="s">
        <v>139</v>
      </c>
      <c r="D149" s="60" t="s">
        <v>353</v>
      </c>
      <c r="E149" s="79">
        <f t="shared" si="4"/>
        <v>2</v>
      </c>
      <c r="F149" s="79">
        <v>0</v>
      </c>
      <c r="G149" s="71">
        <v>2</v>
      </c>
    </row>
    <row r="150" spans="1:7" ht="19.5" customHeight="1">
      <c r="A150" s="60" t="s">
        <v>346</v>
      </c>
      <c r="B150" s="78" t="s">
        <v>344</v>
      </c>
      <c r="C150" s="108" t="s">
        <v>139</v>
      </c>
      <c r="D150" s="60" t="s">
        <v>354</v>
      </c>
      <c r="E150" s="79">
        <f t="shared" si="4"/>
        <v>19</v>
      </c>
      <c r="F150" s="79">
        <v>0</v>
      </c>
      <c r="G150" s="71">
        <v>19</v>
      </c>
    </row>
    <row r="151" spans="1:7" ht="19.5" customHeight="1">
      <c r="A151" s="60" t="s">
        <v>346</v>
      </c>
      <c r="B151" s="78" t="s">
        <v>357</v>
      </c>
      <c r="C151" s="108" t="s">
        <v>139</v>
      </c>
      <c r="D151" s="60" t="s">
        <v>213</v>
      </c>
      <c r="E151" s="79">
        <f t="shared" si="4"/>
        <v>1</v>
      </c>
      <c r="F151" s="79">
        <v>0</v>
      </c>
      <c r="G151" s="71">
        <v>1</v>
      </c>
    </row>
    <row r="152" spans="1:7" ht="19.5" customHeight="1">
      <c r="A152" s="60" t="s">
        <v>346</v>
      </c>
      <c r="B152" s="78" t="s">
        <v>93</v>
      </c>
      <c r="C152" s="108" t="s">
        <v>139</v>
      </c>
      <c r="D152" s="60" t="s">
        <v>358</v>
      </c>
      <c r="E152" s="79">
        <f t="shared" si="4"/>
        <v>5.78</v>
      </c>
      <c r="F152" s="79">
        <v>0</v>
      </c>
      <c r="G152" s="71">
        <v>5.78</v>
      </c>
    </row>
    <row r="153" spans="1:7" ht="19.5" customHeight="1">
      <c r="A153" s="60" t="s">
        <v>346</v>
      </c>
      <c r="B153" s="78" t="s">
        <v>359</v>
      </c>
      <c r="C153" s="108" t="s">
        <v>139</v>
      </c>
      <c r="D153" s="60" t="s">
        <v>360</v>
      </c>
      <c r="E153" s="79">
        <f t="shared" si="4"/>
        <v>5.78</v>
      </c>
      <c r="F153" s="79">
        <v>0</v>
      </c>
      <c r="G153" s="71">
        <v>5.78</v>
      </c>
    </row>
    <row r="154" spans="1:7" ht="19.5" customHeight="1">
      <c r="A154" s="60" t="s">
        <v>346</v>
      </c>
      <c r="B154" s="78" t="s">
        <v>361</v>
      </c>
      <c r="C154" s="108" t="s">
        <v>139</v>
      </c>
      <c r="D154" s="60" t="s">
        <v>214</v>
      </c>
      <c r="E154" s="79">
        <f t="shared" si="4"/>
        <v>7</v>
      </c>
      <c r="F154" s="79">
        <v>0</v>
      </c>
      <c r="G154" s="71">
        <v>7</v>
      </c>
    </row>
    <row r="155" spans="1:7" ht="19.5" customHeight="1">
      <c r="A155" s="60" t="s">
        <v>38</v>
      </c>
      <c r="B155" s="78" t="s">
        <v>38</v>
      </c>
      <c r="C155" s="108" t="s">
        <v>38</v>
      </c>
      <c r="D155" s="60" t="s">
        <v>220</v>
      </c>
      <c r="E155" s="79">
        <f t="shared" si="4"/>
        <v>51.2</v>
      </c>
      <c r="F155" s="79">
        <v>51.2</v>
      </c>
      <c r="G155" s="71">
        <v>0</v>
      </c>
    </row>
    <row r="156" spans="1:7" ht="19.5" customHeight="1">
      <c r="A156" s="60" t="s">
        <v>369</v>
      </c>
      <c r="B156" s="78" t="s">
        <v>94</v>
      </c>
      <c r="C156" s="108" t="s">
        <v>139</v>
      </c>
      <c r="D156" s="60" t="s">
        <v>371</v>
      </c>
      <c r="E156" s="79">
        <f t="shared" si="4"/>
        <v>51.2</v>
      </c>
      <c r="F156" s="79">
        <v>51.2</v>
      </c>
      <c r="G156" s="7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showZeros="0" zoomScale="140" zoomScaleNormal="140" workbookViewId="0" topLeftCell="A1">
      <selection activeCell="G5" sqref="G5:G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61" t="s">
        <v>376</v>
      </c>
    </row>
    <row r="2" spans="1:6" ht="19.5" customHeight="1">
      <c r="A2" s="50" t="s">
        <v>377</v>
      </c>
      <c r="B2" s="50"/>
      <c r="C2" s="50"/>
      <c r="D2" s="50"/>
      <c r="E2" s="50"/>
      <c r="F2" s="50"/>
    </row>
    <row r="3" spans="1:6" ht="19.5" customHeight="1">
      <c r="A3" s="51" t="s">
        <v>0</v>
      </c>
      <c r="B3" s="51"/>
      <c r="C3" s="51"/>
      <c r="D3" s="94"/>
      <c r="E3" s="94"/>
      <c r="F3" s="63" t="s">
        <v>5</v>
      </c>
    </row>
    <row r="4" spans="1:6" ht="19.5" customHeight="1">
      <c r="A4" s="52" t="s">
        <v>68</v>
      </c>
      <c r="B4" s="53"/>
      <c r="C4" s="54"/>
      <c r="D4" s="95" t="s">
        <v>69</v>
      </c>
      <c r="E4" s="75" t="s">
        <v>378</v>
      </c>
      <c r="F4" s="65" t="s">
        <v>71</v>
      </c>
    </row>
    <row r="5" spans="1:6" ht="19.5" customHeight="1">
      <c r="A5" s="56" t="s">
        <v>78</v>
      </c>
      <c r="B5" s="57" t="s">
        <v>79</v>
      </c>
      <c r="C5" s="58" t="s">
        <v>80</v>
      </c>
      <c r="D5" s="96"/>
      <c r="E5" s="75"/>
      <c r="F5" s="65"/>
    </row>
    <row r="6" spans="1:7" ht="19.5" customHeight="1">
      <c r="A6" s="78" t="s">
        <v>38</v>
      </c>
      <c r="B6" s="78" t="s">
        <v>38</v>
      </c>
      <c r="C6" s="78" t="s">
        <v>38</v>
      </c>
      <c r="D6" s="97" t="s">
        <v>38</v>
      </c>
      <c r="E6" s="97" t="s">
        <v>58</v>
      </c>
      <c r="F6" s="99">
        <f>SUM(F8,F23,F36,F46,F62)</f>
        <v>5662.679999999999</v>
      </c>
      <c r="G6" s="100"/>
    </row>
    <row r="7" spans="1:6" ht="19.5" customHeight="1">
      <c r="A7" s="78" t="s">
        <v>38</v>
      </c>
      <c r="B7" s="78" t="s">
        <v>38</v>
      </c>
      <c r="C7" s="78" t="s">
        <v>38</v>
      </c>
      <c r="D7" s="97" t="s">
        <v>38</v>
      </c>
      <c r="E7" s="101" t="s">
        <v>81</v>
      </c>
      <c r="F7" s="99">
        <f>F8</f>
        <v>2282</v>
      </c>
    </row>
    <row r="8" spans="1:6" ht="19.5" customHeight="1">
      <c r="A8" s="78" t="s">
        <v>38</v>
      </c>
      <c r="B8" s="78" t="s">
        <v>38</v>
      </c>
      <c r="C8" s="78" t="s">
        <v>38</v>
      </c>
      <c r="D8" s="97" t="s">
        <v>38</v>
      </c>
      <c r="E8" s="101" t="s">
        <v>82</v>
      </c>
      <c r="F8" s="99">
        <f>F9+F20</f>
        <v>2282</v>
      </c>
    </row>
    <row r="9" spans="1:6" ht="19.5" customHeight="1">
      <c r="A9" s="78" t="s">
        <v>38</v>
      </c>
      <c r="B9" s="78" t="s">
        <v>38</v>
      </c>
      <c r="C9" s="78" t="s">
        <v>38</v>
      </c>
      <c r="D9" s="97" t="s">
        <v>38</v>
      </c>
      <c r="E9" s="101" t="s">
        <v>97</v>
      </c>
      <c r="F9" s="99">
        <f>SUM(F10:F19)</f>
        <v>1282</v>
      </c>
    </row>
    <row r="10" spans="1:6" ht="19.5" customHeight="1">
      <c r="A10" s="78" t="s">
        <v>88</v>
      </c>
      <c r="B10" s="78" t="s">
        <v>93</v>
      </c>
      <c r="C10" s="78" t="s">
        <v>96</v>
      </c>
      <c r="D10" s="97" t="s">
        <v>86</v>
      </c>
      <c r="E10" s="101" t="s">
        <v>379</v>
      </c>
      <c r="F10" s="99">
        <v>20</v>
      </c>
    </row>
    <row r="11" spans="1:6" ht="19.5" customHeight="1">
      <c r="A11" s="78" t="s">
        <v>88</v>
      </c>
      <c r="B11" s="78" t="s">
        <v>93</v>
      </c>
      <c r="C11" s="78" t="s">
        <v>96</v>
      </c>
      <c r="D11" s="97" t="s">
        <v>86</v>
      </c>
      <c r="E11" s="101" t="s">
        <v>380</v>
      </c>
      <c r="F11" s="99">
        <v>160</v>
      </c>
    </row>
    <row r="12" spans="1:6" ht="19.5" customHeight="1">
      <c r="A12" s="78" t="s">
        <v>88</v>
      </c>
      <c r="B12" s="78" t="s">
        <v>93</v>
      </c>
      <c r="C12" s="78" t="s">
        <v>96</v>
      </c>
      <c r="D12" s="97" t="s">
        <v>86</v>
      </c>
      <c r="E12" s="101" t="s">
        <v>368</v>
      </c>
      <c r="F12" s="99">
        <v>276</v>
      </c>
    </row>
    <row r="13" spans="1:6" ht="19.5" customHeight="1">
      <c r="A13" s="78" t="s">
        <v>88</v>
      </c>
      <c r="B13" s="78" t="s">
        <v>93</v>
      </c>
      <c r="C13" s="78" t="s">
        <v>96</v>
      </c>
      <c r="D13" s="97" t="s">
        <v>86</v>
      </c>
      <c r="E13" s="101" t="s">
        <v>381</v>
      </c>
      <c r="F13" s="99">
        <v>150</v>
      </c>
    </row>
    <row r="14" spans="1:6" ht="19.5" customHeight="1">
      <c r="A14" s="78" t="s">
        <v>88</v>
      </c>
      <c r="B14" s="78" t="s">
        <v>93</v>
      </c>
      <c r="C14" s="78" t="s">
        <v>96</v>
      </c>
      <c r="D14" s="97" t="s">
        <v>86</v>
      </c>
      <c r="E14" s="101" t="s">
        <v>382</v>
      </c>
      <c r="F14" s="99">
        <v>40</v>
      </c>
    </row>
    <row r="15" spans="1:6" ht="19.5" customHeight="1">
      <c r="A15" s="78" t="s">
        <v>88</v>
      </c>
      <c r="B15" s="78" t="s">
        <v>93</v>
      </c>
      <c r="C15" s="78" t="s">
        <v>96</v>
      </c>
      <c r="D15" s="97" t="s">
        <v>86</v>
      </c>
      <c r="E15" s="101" t="s">
        <v>383</v>
      </c>
      <c r="F15" s="99">
        <v>274</v>
      </c>
    </row>
    <row r="16" spans="1:6" ht="19.5" customHeight="1">
      <c r="A16" s="78" t="s">
        <v>88</v>
      </c>
      <c r="B16" s="78" t="s">
        <v>93</v>
      </c>
      <c r="C16" s="78" t="s">
        <v>96</v>
      </c>
      <c r="D16" s="97" t="s">
        <v>86</v>
      </c>
      <c r="E16" s="101" t="s">
        <v>212</v>
      </c>
      <c r="F16" s="99">
        <v>91</v>
      </c>
    </row>
    <row r="17" spans="1:6" ht="19.5" customHeight="1">
      <c r="A17" s="78" t="s">
        <v>88</v>
      </c>
      <c r="B17" s="78" t="s">
        <v>93</v>
      </c>
      <c r="C17" s="78" t="s">
        <v>96</v>
      </c>
      <c r="D17" s="97" t="s">
        <v>86</v>
      </c>
      <c r="E17" s="101" t="s">
        <v>384</v>
      </c>
      <c r="F17" s="99">
        <v>92</v>
      </c>
    </row>
    <row r="18" spans="1:6" ht="19.5" customHeight="1">
      <c r="A18" s="78" t="s">
        <v>88</v>
      </c>
      <c r="B18" s="78" t="s">
        <v>93</v>
      </c>
      <c r="C18" s="78" t="s">
        <v>96</v>
      </c>
      <c r="D18" s="97" t="s">
        <v>86</v>
      </c>
      <c r="E18" s="101" t="s">
        <v>385</v>
      </c>
      <c r="F18" s="99">
        <v>139</v>
      </c>
    </row>
    <row r="19" spans="1:6" ht="19.5" customHeight="1">
      <c r="A19" s="78" t="s">
        <v>88</v>
      </c>
      <c r="B19" s="78" t="s">
        <v>93</v>
      </c>
      <c r="C19" s="78" t="s">
        <v>96</v>
      </c>
      <c r="D19" s="97" t="s">
        <v>86</v>
      </c>
      <c r="E19" s="101" t="s">
        <v>386</v>
      </c>
      <c r="F19" s="99">
        <v>40</v>
      </c>
    </row>
    <row r="20" spans="1:6" ht="19.5" customHeight="1">
      <c r="A20" s="78" t="s">
        <v>38</v>
      </c>
      <c r="B20" s="78" t="s">
        <v>38</v>
      </c>
      <c r="C20" s="78" t="s">
        <v>38</v>
      </c>
      <c r="D20" s="97" t="s">
        <v>38</v>
      </c>
      <c r="E20" s="101" t="s">
        <v>99</v>
      </c>
      <c r="F20" s="99">
        <v>1000</v>
      </c>
    </row>
    <row r="21" spans="1:6" ht="19.5" customHeight="1">
      <c r="A21" s="78" t="s">
        <v>88</v>
      </c>
      <c r="B21" s="78" t="s">
        <v>93</v>
      </c>
      <c r="C21" s="78" t="s">
        <v>98</v>
      </c>
      <c r="D21" s="97" t="s">
        <v>86</v>
      </c>
      <c r="E21" s="101" t="s">
        <v>387</v>
      </c>
      <c r="F21" s="99">
        <v>1000</v>
      </c>
    </row>
    <row r="22" spans="1:6" ht="19.5" customHeight="1">
      <c r="A22" s="78" t="s">
        <v>38</v>
      </c>
      <c r="B22" s="78" t="s">
        <v>38</v>
      </c>
      <c r="C22" s="78" t="s">
        <v>38</v>
      </c>
      <c r="D22" s="97" t="s">
        <v>38</v>
      </c>
      <c r="E22" s="101" t="s">
        <v>117</v>
      </c>
      <c r="F22" s="99">
        <v>3240.68</v>
      </c>
    </row>
    <row r="23" spans="1:6" ht="19.5" customHeight="1">
      <c r="A23" s="78" t="s">
        <v>38</v>
      </c>
      <c r="B23" s="78" t="s">
        <v>38</v>
      </c>
      <c r="C23" s="78" t="s">
        <v>38</v>
      </c>
      <c r="D23" s="97" t="s">
        <v>38</v>
      </c>
      <c r="E23" s="101" t="s">
        <v>118</v>
      </c>
      <c r="F23" s="99">
        <v>1783.86</v>
      </c>
    </row>
    <row r="24" spans="1:6" ht="19.5" customHeight="1">
      <c r="A24" s="78" t="s">
        <v>38</v>
      </c>
      <c r="B24" s="78" t="s">
        <v>38</v>
      </c>
      <c r="C24" s="78" t="s">
        <v>38</v>
      </c>
      <c r="D24" s="97" t="s">
        <v>38</v>
      </c>
      <c r="E24" s="101" t="s">
        <v>122</v>
      </c>
      <c r="F24" s="99">
        <v>885.86</v>
      </c>
    </row>
    <row r="25" spans="1:6" ht="19.5" customHeight="1">
      <c r="A25" s="78" t="s">
        <v>38</v>
      </c>
      <c r="B25" s="78" t="s">
        <v>38</v>
      </c>
      <c r="C25" s="78" t="s">
        <v>38</v>
      </c>
      <c r="D25" s="98" t="s">
        <v>38</v>
      </c>
      <c r="E25" s="102" t="s">
        <v>122</v>
      </c>
      <c r="F25" s="103">
        <v>277.25</v>
      </c>
    </row>
    <row r="26" spans="1:6" ht="19.5" customHeight="1">
      <c r="A26" s="78" t="s">
        <v>38</v>
      </c>
      <c r="B26" s="78" t="s">
        <v>38</v>
      </c>
      <c r="C26" s="78" t="s">
        <v>38</v>
      </c>
      <c r="D26" s="97" t="s">
        <v>38</v>
      </c>
      <c r="E26" s="101" t="s">
        <v>123</v>
      </c>
      <c r="F26" s="99">
        <v>133</v>
      </c>
    </row>
    <row r="27" spans="1:6" ht="19.5" customHeight="1">
      <c r="A27" s="78" t="s">
        <v>88</v>
      </c>
      <c r="B27" s="78" t="s">
        <v>84</v>
      </c>
      <c r="C27" s="78" t="s">
        <v>98</v>
      </c>
      <c r="D27" s="97" t="s">
        <v>119</v>
      </c>
      <c r="E27" s="101" t="s">
        <v>388</v>
      </c>
      <c r="F27" s="99">
        <v>10</v>
      </c>
    </row>
    <row r="28" spans="1:6" ht="19.5" customHeight="1">
      <c r="A28" s="78" t="s">
        <v>88</v>
      </c>
      <c r="B28" s="78" t="s">
        <v>84</v>
      </c>
      <c r="C28" s="78" t="s">
        <v>98</v>
      </c>
      <c r="D28" s="97" t="s">
        <v>119</v>
      </c>
      <c r="E28" s="101" t="s">
        <v>389</v>
      </c>
      <c r="F28" s="99">
        <v>5</v>
      </c>
    </row>
    <row r="29" spans="1:6" ht="19.5" customHeight="1">
      <c r="A29" s="78" t="s">
        <v>88</v>
      </c>
      <c r="B29" s="78" t="s">
        <v>84</v>
      </c>
      <c r="C29" s="78" t="s">
        <v>98</v>
      </c>
      <c r="D29" s="97" t="s">
        <v>119</v>
      </c>
      <c r="E29" s="101" t="s">
        <v>390</v>
      </c>
      <c r="F29" s="99">
        <v>118</v>
      </c>
    </row>
    <row r="30" spans="1:6" ht="19.5" customHeight="1">
      <c r="A30" s="78" t="s">
        <v>38</v>
      </c>
      <c r="B30" s="78" t="s">
        <v>38</v>
      </c>
      <c r="C30" s="78" t="s">
        <v>38</v>
      </c>
      <c r="D30" s="97" t="s">
        <v>38</v>
      </c>
      <c r="E30" s="101" t="s">
        <v>124</v>
      </c>
      <c r="F30" s="99">
        <v>263</v>
      </c>
    </row>
    <row r="31" spans="1:6" ht="19.5" customHeight="1">
      <c r="A31" s="78" t="s">
        <v>88</v>
      </c>
      <c r="B31" s="78" t="s">
        <v>84</v>
      </c>
      <c r="C31" s="78" t="s">
        <v>113</v>
      </c>
      <c r="D31" s="97" t="s">
        <v>119</v>
      </c>
      <c r="E31" s="101" t="s">
        <v>391</v>
      </c>
      <c r="F31" s="99">
        <v>263</v>
      </c>
    </row>
    <row r="32" spans="1:6" ht="19.5" customHeight="1">
      <c r="A32" s="78" t="s">
        <v>38</v>
      </c>
      <c r="B32" s="78" t="s">
        <v>38</v>
      </c>
      <c r="C32" s="78" t="s">
        <v>38</v>
      </c>
      <c r="D32" s="97" t="s">
        <v>38</v>
      </c>
      <c r="E32" s="101" t="s">
        <v>125</v>
      </c>
      <c r="F32" s="99">
        <v>23</v>
      </c>
    </row>
    <row r="33" spans="1:6" ht="19.5" customHeight="1">
      <c r="A33" s="78" t="s">
        <v>88</v>
      </c>
      <c r="B33" s="78" t="s">
        <v>91</v>
      </c>
      <c r="C33" s="78" t="s">
        <v>85</v>
      </c>
      <c r="D33" s="97" t="s">
        <v>119</v>
      </c>
      <c r="E33" s="101" t="s">
        <v>392</v>
      </c>
      <c r="F33" s="99">
        <v>23</v>
      </c>
    </row>
    <row r="34" spans="1:6" ht="19.5" customHeight="1">
      <c r="A34" s="78" t="s">
        <v>38</v>
      </c>
      <c r="B34" s="78" t="s">
        <v>38</v>
      </c>
      <c r="C34" s="78" t="s">
        <v>38</v>
      </c>
      <c r="D34" s="97" t="s">
        <v>38</v>
      </c>
      <c r="E34" s="101" t="s">
        <v>127</v>
      </c>
      <c r="F34" s="99">
        <v>479</v>
      </c>
    </row>
    <row r="35" spans="1:6" ht="19.5" customHeight="1">
      <c r="A35" s="78" t="s">
        <v>100</v>
      </c>
      <c r="B35" s="78" t="s">
        <v>126</v>
      </c>
      <c r="C35" s="78" t="s">
        <v>94</v>
      </c>
      <c r="D35" s="97" t="s">
        <v>119</v>
      </c>
      <c r="E35" s="101" t="s">
        <v>393</v>
      </c>
      <c r="F35" s="99">
        <v>479</v>
      </c>
    </row>
    <row r="36" spans="1:6" ht="19.5" customHeight="1">
      <c r="A36" s="78" t="s">
        <v>38</v>
      </c>
      <c r="B36" s="78" t="s">
        <v>38</v>
      </c>
      <c r="C36" s="78" t="s">
        <v>38</v>
      </c>
      <c r="D36" s="97" t="s">
        <v>38</v>
      </c>
      <c r="E36" s="101" t="s">
        <v>132</v>
      </c>
      <c r="F36" s="99">
        <v>809.25</v>
      </c>
    </row>
    <row r="37" spans="1:6" ht="19.5" customHeight="1">
      <c r="A37" s="78" t="s">
        <v>38</v>
      </c>
      <c r="B37" s="78" t="s">
        <v>38</v>
      </c>
      <c r="C37" s="78" t="s">
        <v>38</v>
      </c>
      <c r="D37" s="98" t="s">
        <v>38</v>
      </c>
      <c r="E37" s="102" t="s">
        <v>122</v>
      </c>
      <c r="F37" s="103">
        <v>140.57</v>
      </c>
    </row>
    <row r="38" spans="1:6" ht="19.5" customHeight="1">
      <c r="A38" s="78" t="s">
        <v>88</v>
      </c>
      <c r="B38" s="78" t="s">
        <v>84</v>
      </c>
      <c r="C38" s="78" t="s">
        <v>96</v>
      </c>
      <c r="D38" s="98" t="s">
        <v>119</v>
      </c>
      <c r="E38" s="102" t="s">
        <v>394</v>
      </c>
      <c r="F38" s="103">
        <v>885.86</v>
      </c>
    </row>
    <row r="39" spans="1:6" ht="19.5" customHeight="1">
      <c r="A39" s="78" t="s">
        <v>38</v>
      </c>
      <c r="B39" s="78" t="s">
        <v>38</v>
      </c>
      <c r="C39" s="78" t="s">
        <v>38</v>
      </c>
      <c r="D39" s="97" t="s">
        <v>38</v>
      </c>
      <c r="E39" s="101" t="s">
        <v>123</v>
      </c>
      <c r="F39" s="99">
        <v>178</v>
      </c>
    </row>
    <row r="40" spans="1:6" ht="19.5" customHeight="1">
      <c r="A40" s="78" t="s">
        <v>88</v>
      </c>
      <c r="B40" s="78" t="s">
        <v>84</v>
      </c>
      <c r="C40" s="78" t="s">
        <v>98</v>
      </c>
      <c r="D40" s="97" t="s">
        <v>133</v>
      </c>
      <c r="E40" s="101" t="s">
        <v>389</v>
      </c>
      <c r="F40" s="99">
        <v>10</v>
      </c>
    </row>
    <row r="41" spans="1:6" ht="19.5" customHeight="1">
      <c r="A41" s="78" t="s">
        <v>88</v>
      </c>
      <c r="B41" s="78" t="s">
        <v>84</v>
      </c>
      <c r="C41" s="78" t="s">
        <v>98</v>
      </c>
      <c r="D41" s="97" t="s">
        <v>133</v>
      </c>
      <c r="E41" s="101" t="s">
        <v>395</v>
      </c>
      <c r="F41" s="99">
        <v>168</v>
      </c>
    </row>
    <row r="42" spans="1:6" ht="19.5" customHeight="1">
      <c r="A42" s="78" t="s">
        <v>38</v>
      </c>
      <c r="B42" s="78" t="s">
        <v>38</v>
      </c>
      <c r="C42" s="78" t="s">
        <v>38</v>
      </c>
      <c r="D42" s="97" t="s">
        <v>38</v>
      </c>
      <c r="E42" s="101" t="s">
        <v>124</v>
      </c>
      <c r="F42" s="99">
        <v>114</v>
      </c>
    </row>
    <row r="43" spans="1:6" ht="19.5" customHeight="1">
      <c r="A43" s="78" t="s">
        <v>88</v>
      </c>
      <c r="B43" s="78" t="s">
        <v>84</v>
      </c>
      <c r="C43" s="78" t="s">
        <v>113</v>
      </c>
      <c r="D43" s="97" t="s">
        <v>133</v>
      </c>
      <c r="E43" s="101" t="s">
        <v>391</v>
      </c>
      <c r="F43" s="99">
        <v>114</v>
      </c>
    </row>
    <row r="44" spans="1:6" ht="19.5" customHeight="1">
      <c r="A44" s="78" t="s">
        <v>38</v>
      </c>
      <c r="B44" s="78" t="s">
        <v>38</v>
      </c>
      <c r="C44" s="78" t="s">
        <v>38</v>
      </c>
      <c r="D44" s="97" t="s">
        <v>38</v>
      </c>
      <c r="E44" s="101" t="s">
        <v>127</v>
      </c>
      <c r="F44" s="99">
        <v>240</v>
      </c>
    </row>
    <row r="45" spans="1:6" ht="19.5" customHeight="1">
      <c r="A45" s="78" t="s">
        <v>100</v>
      </c>
      <c r="B45" s="78" t="s">
        <v>126</v>
      </c>
      <c r="C45" s="78" t="s">
        <v>94</v>
      </c>
      <c r="D45" s="97" t="s">
        <v>133</v>
      </c>
      <c r="E45" s="101" t="s">
        <v>393</v>
      </c>
      <c r="F45" s="99">
        <v>240</v>
      </c>
    </row>
    <row r="46" spans="1:6" ht="19.5" customHeight="1">
      <c r="A46" s="78" t="s">
        <v>38</v>
      </c>
      <c r="B46" s="78" t="s">
        <v>38</v>
      </c>
      <c r="C46" s="78" t="s">
        <v>38</v>
      </c>
      <c r="D46" s="97" t="s">
        <v>38</v>
      </c>
      <c r="E46" s="101" t="s">
        <v>134</v>
      </c>
      <c r="F46" s="99">
        <v>647.57</v>
      </c>
    </row>
    <row r="47" spans="1:6" ht="19.5" customHeight="1">
      <c r="A47" s="78" t="s">
        <v>88</v>
      </c>
      <c r="B47" s="78" t="s">
        <v>84</v>
      </c>
      <c r="C47" s="78" t="s">
        <v>96</v>
      </c>
      <c r="D47" s="98" t="s">
        <v>133</v>
      </c>
      <c r="E47" s="102" t="s">
        <v>394</v>
      </c>
      <c r="F47" s="103">
        <v>277.25</v>
      </c>
    </row>
    <row r="48" spans="1:6" ht="19.5" customHeight="1">
      <c r="A48" s="78" t="s">
        <v>88</v>
      </c>
      <c r="B48" s="78" t="s">
        <v>84</v>
      </c>
      <c r="C48" s="78" t="s">
        <v>96</v>
      </c>
      <c r="D48" s="97" t="s">
        <v>135</v>
      </c>
      <c r="E48" s="101" t="s">
        <v>394</v>
      </c>
      <c r="F48" s="99">
        <v>140.57</v>
      </c>
    </row>
    <row r="49" spans="1:6" ht="19.5" customHeight="1">
      <c r="A49" s="78" t="s">
        <v>38</v>
      </c>
      <c r="B49" s="78" t="s">
        <v>38</v>
      </c>
      <c r="C49" s="78" t="s">
        <v>38</v>
      </c>
      <c r="D49" s="97" t="s">
        <v>38</v>
      </c>
      <c r="E49" s="101" t="s">
        <v>123</v>
      </c>
      <c r="F49" s="99">
        <v>69</v>
      </c>
    </row>
    <row r="50" spans="1:6" ht="19.5" customHeight="1">
      <c r="A50" s="78" t="s">
        <v>88</v>
      </c>
      <c r="B50" s="78" t="s">
        <v>84</v>
      </c>
      <c r="C50" s="78" t="s">
        <v>98</v>
      </c>
      <c r="D50" s="97" t="s">
        <v>135</v>
      </c>
      <c r="E50" s="101" t="s">
        <v>381</v>
      </c>
      <c r="F50" s="99">
        <v>28</v>
      </c>
    </row>
    <row r="51" spans="1:6" ht="19.5" customHeight="1">
      <c r="A51" s="78" t="s">
        <v>88</v>
      </c>
      <c r="B51" s="78" t="s">
        <v>84</v>
      </c>
      <c r="C51" s="78" t="s">
        <v>98</v>
      </c>
      <c r="D51" s="97" t="s">
        <v>135</v>
      </c>
      <c r="E51" s="101" t="s">
        <v>384</v>
      </c>
      <c r="F51" s="99">
        <v>15</v>
      </c>
    </row>
    <row r="52" spans="1:6" ht="19.5" customHeight="1">
      <c r="A52" s="78" t="s">
        <v>88</v>
      </c>
      <c r="B52" s="78" t="s">
        <v>84</v>
      </c>
      <c r="C52" s="78" t="s">
        <v>98</v>
      </c>
      <c r="D52" s="97" t="s">
        <v>135</v>
      </c>
      <c r="E52" s="101" t="s">
        <v>390</v>
      </c>
      <c r="F52" s="99">
        <v>26</v>
      </c>
    </row>
    <row r="53" spans="1:6" ht="19.5" customHeight="1">
      <c r="A53" s="78" t="s">
        <v>38</v>
      </c>
      <c r="B53" s="78" t="s">
        <v>38</v>
      </c>
      <c r="C53" s="78" t="s">
        <v>38</v>
      </c>
      <c r="D53" s="97" t="s">
        <v>38</v>
      </c>
      <c r="E53" s="101" t="s">
        <v>124</v>
      </c>
      <c r="F53" s="99">
        <v>70</v>
      </c>
    </row>
    <row r="54" spans="1:6" ht="19.5" customHeight="1">
      <c r="A54" s="78" t="s">
        <v>88</v>
      </c>
      <c r="B54" s="78" t="s">
        <v>84</v>
      </c>
      <c r="C54" s="78" t="s">
        <v>113</v>
      </c>
      <c r="D54" s="97" t="s">
        <v>135</v>
      </c>
      <c r="E54" s="101" t="s">
        <v>391</v>
      </c>
      <c r="F54" s="99">
        <v>70</v>
      </c>
    </row>
    <row r="55" spans="1:6" ht="19.5" customHeight="1">
      <c r="A55" s="78" t="s">
        <v>38</v>
      </c>
      <c r="B55" s="78" t="s">
        <v>38</v>
      </c>
      <c r="C55" s="78" t="s">
        <v>38</v>
      </c>
      <c r="D55" s="97" t="s">
        <v>38</v>
      </c>
      <c r="E55" s="101" t="s">
        <v>136</v>
      </c>
      <c r="F55" s="99">
        <v>25</v>
      </c>
    </row>
    <row r="56" spans="1:6" ht="19.5" customHeight="1">
      <c r="A56" s="78" t="s">
        <v>88</v>
      </c>
      <c r="B56" s="78" t="s">
        <v>91</v>
      </c>
      <c r="C56" s="78" t="s">
        <v>96</v>
      </c>
      <c r="D56" s="97" t="s">
        <v>135</v>
      </c>
      <c r="E56" s="101" t="s">
        <v>396</v>
      </c>
      <c r="F56" s="99">
        <v>25</v>
      </c>
    </row>
    <row r="57" spans="1:6" ht="19.5" customHeight="1">
      <c r="A57" s="78" t="s">
        <v>38</v>
      </c>
      <c r="B57" s="78" t="s">
        <v>38</v>
      </c>
      <c r="C57" s="78" t="s">
        <v>38</v>
      </c>
      <c r="D57" s="97" t="s">
        <v>38</v>
      </c>
      <c r="E57" s="101" t="s">
        <v>125</v>
      </c>
      <c r="F57" s="99">
        <v>13</v>
      </c>
    </row>
    <row r="58" spans="1:6" ht="19.5" customHeight="1">
      <c r="A58" s="78" t="s">
        <v>88</v>
      </c>
      <c r="B58" s="78" t="s">
        <v>91</v>
      </c>
      <c r="C58" s="78" t="s">
        <v>85</v>
      </c>
      <c r="D58" s="97" t="s">
        <v>135</v>
      </c>
      <c r="E58" s="101" t="s">
        <v>397</v>
      </c>
      <c r="F58" s="99">
        <v>13</v>
      </c>
    </row>
    <row r="59" spans="1:6" ht="19.5" customHeight="1">
      <c r="A59" s="78" t="s">
        <v>38</v>
      </c>
      <c r="B59" s="78" t="s">
        <v>38</v>
      </c>
      <c r="C59" s="78" t="s">
        <v>38</v>
      </c>
      <c r="D59" s="97" t="s">
        <v>38</v>
      </c>
      <c r="E59" s="101" t="s">
        <v>127</v>
      </c>
      <c r="F59" s="99">
        <v>330</v>
      </c>
    </row>
    <row r="60" spans="1:6" ht="19.5" customHeight="1">
      <c r="A60" s="78" t="s">
        <v>100</v>
      </c>
      <c r="B60" s="78" t="s">
        <v>126</v>
      </c>
      <c r="C60" s="78" t="s">
        <v>94</v>
      </c>
      <c r="D60" s="97" t="s">
        <v>135</v>
      </c>
      <c r="E60" s="101" t="s">
        <v>393</v>
      </c>
      <c r="F60" s="99">
        <v>330</v>
      </c>
    </row>
    <row r="61" spans="1:6" ht="19.5" customHeight="1">
      <c r="A61" s="78" t="s">
        <v>38</v>
      </c>
      <c r="B61" s="78" t="s">
        <v>38</v>
      </c>
      <c r="C61" s="78" t="s">
        <v>38</v>
      </c>
      <c r="D61" s="97" t="s">
        <v>38</v>
      </c>
      <c r="E61" s="101" t="s">
        <v>137</v>
      </c>
      <c r="F61" s="99">
        <v>140</v>
      </c>
    </row>
    <row r="62" spans="1:6" ht="19.5" customHeight="1">
      <c r="A62" s="78" t="s">
        <v>38</v>
      </c>
      <c r="B62" s="78" t="s">
        <v>38</v>
      </c>
      <c r="C62" s="78" t="s">
        <v>38</v>
      </c>
      <c r="D62" s="97" t="s">
        <v>38</v>
      </c>
      <c r="E62" s="101" t="s">
        <v>138</v>
      </c>
      <c r="F62" s="99">
        <v>140</v>
      </c>
    </row>
    <row r="63" spans="1:6" ht="19.5" customHeight="1">
      <c r="A63" s="78" t="s">
        <v>38</v>
      </c>
      <c r="B63" s="78" t="s">
        <v>38</v>
      </c>
      <c r="C63" s="78" t="s">
        <v>38</v>
      </c>
      <c r="D63" s="97" t="s">
        <v>38</v>
      </c>
      <c r="E63" s="101" t="s">
        <v>123</v>
      </c>
      <c r="F63" s="99">
        <v>57.27</v>
      </c>
    </row>
    <row r="64" spans="1:6" ht="19.5" customHeight="1">
      <c r="A64" s="78" t="s">
        <v>88</v>
      </c>
      <c r="B64" s="78" t="s">
        <v>84</v>
      </c>
      <c r="C64" s="78" t="s">
        <v>98</v>
      </c>
      <c r="D64" s="97" t="s">
        <v>139</v>
      </c>
      <c r="E64" s="101" t="s">
        <v>381</v>
      </c>
      <c r="F64" s="99">
        <v>7.27</v>
      </c>
    </row>
    <row r="65" spans="1:6" ht="19.5" customHeight="1">
      <c r="A65" s="78" t="s">
        <v>88</v>
      </c>
      <c r="B65" s="78" t="s">
        <v>84</v>
      </c>
      <c r="C65" s="78" t="s">
        <v>98</v>
      </c>
      <c r="D65" s="97" t="s">
        <v>139</v>
      </c>
      <c r="E65" s="101" t="s">
        <v>398</v>
      </c>
      <c r="F65" s="99">
        <v>50</v>
      </c>
    </row>
    <row r="66" spans="1:6" ht="19.5" customHeight="1">
      <c r="A66" s="78" t="s">
        <v>38</v>
      </c>
      <c r="B66" s="78" t="s">
        <v>38</v>
      </c>
      <c r="C66" s="78" t="s">
        <v>38</v>
      </c>
      <c r="D66" s="97" t="s">
        <v>38</v>
      </c>
      <c r="E66" s="101" t="s">
        <v>140</v>
      </c>
      <c r="F66" s="99">
        <v>82.73</v>
      </c>
    </row>
    <row r="67" spans="1:6" ht="19.5" customHeight="1">
      <c r="A67" s="78" t="s">
        <v>88</v>
      </c>
      <c r="B67" s="78" t="s">
        <v>93</v>
      </c>
      <c r="C67" s="78" t="s">
        <v>89</v>
      </c>
      <c r="D67" s="97" t="s">
        <v>139</v>
      </c>
      <c r="E67" s="101" t="s">
        <v>399</v>
      </c>
      <c r="F67" s="99">
        <v>82.73</v>
      </c>
    </row>
  </sheetData>
  <sheetProtection/>
  <autoFilter ref="A5:G67">
    <sortState ref="A6:G67">
      <sortCondition descending="1" sortBy="value" ref="E6:E67"/>
    </sortState>
  </autoFilter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user</cp:lastModifiedBy>
  <dcterms:created xsi:type="dcterms:W3CDTF">2019-02-13T09:06:07Z</dcterms:created>
  <dcterms:modified xsi:type="dcterms:W3CDTF">2021-07-12T10:52:50Z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