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工作（笔）\1预算管理\退役军人事务厅\2021年\部门预算\部门预算公开\二级单位公开\"/>
    </mc:Choice>
  </mc:AlternateContent>
  <bookViews>
    <workbookView xWindow="0" yWindow="0" windowWidth="5940" windowHeight="2940" tabRatio="763"/>
  </bookViews>
  <sheets>
    <sheet name="封面" sheetId="14" r:id="rId1"/>
    <sheet name="1" sheetId="15" r:id="rId2"/>
    <sheet name="1-1" sheetId="16" r:id="rId3"/>
    <sheet name="1-2" sheetId="17" r:id="rId4"/>
    <sheet name="2" sheetId="18" r:id="rId5"/>
    <sheet name="2-1" sheetId="19" r:id="rId6"/>
    <sheet name="3" sheetId="20" r:id="rId7"/>
    <sheet name="3-1" sheetId="21" r:id="rId8"/>
    <sheet name="3-2" sheetId="22" r:id="rId9"/>
    <sheet name="3-3" sheetId="23" r:id="rId10"/>
    <sheet name="4" sheetId="24" r:id="rId11"/>
    <sheet name="4-1" sheetId="25" r:id="rId12"/>
    <sheet name="5" sheetId="26" r:id="rId13"/>
    <sheet name="6" sheetId="27" r:id="rId14"/>
  </sheets>
  <definedNames>
    <definedName name="MAILMERGEMODE">"OneWorksheet"</definedName>
    <definedName name="_xlnm.Print_Area" localSheetId="8">'3-2'!$A$1:$F$40</definedName>
    <definedName name="_xlnm.Print_Area" localSheetId="10">'4'!$A$1:$H$16</definedName>
    <definedName name="_xlnm.Print_Area" localSheetId="12">'5'!$A$1:$H$16</definedName>
    <definedName name="_xlnm.Print_Titles" localSheetId="1">'1'!$A$1:$IQ$42</definedName>
    <definedName name="_xlnm.Print_Titles" localSheetId="2">'1-1'!$A$1:$IV$6</definedName>
    <definedName name="_xlnm.Print_Titles" localSheetId="3">'1-2'!$A$1:$IF$6</definedName>
    <definedName name="_xlnm.Print_Titles" localSheetId="4">'2'!$A$1:$IV$40</definedName>
    <definedName name="_xlnm.Print_Titles" localSheetId="5">'2-1'!$A$1:$AO$6</definedName>
    <definedName name="_xlnm.Print_Titles" localSheetId="6">'3'!$A$1:$IU$6</definedName>
    <definedName name="_xlnm.Print_Titles" localSheetId="7">'3-1'!$A$1:$IV$6</definedName>
    <definedName name="_xlnm.Print_Titles" localSheetId="8">'3-2'!$A$1:$F$5</definedName>
    <definedName name="_xlnm.Print_Titles" localSheetId="9">'3-3'!$A$1:$IV$6</definedName>
    <definedName name="_xlnm.Print_Titles" localSheetId="10">'4'!$A$1:$R$6</definedName>
    <definedName name="_xlnm.Print_Titles" localSheetId="11">'4-1'!$A$1:$IV$6</definedName>
    <definedName name="_xlnm.Print_Titles" localSheetId="12">'5'!$A$1:$R$6</definedName>
    <definedName name="_xlnm.Print_Titles" localSheetId="0">封面!$A$1:$IV$9</definedName>
  </definedNames>
  <calcPr calcId="162913"/>
</workbook>
</file>

<file path=xl/calcChain.xml><?xml version="1.0" encoding="utf-8"?>
<calcChain xmlns="http://schemas.openxmlformats.org/spreadsheetml/2006/main">
  <c r="E6" i="27" l="1"/>
  <c r="D6" i="27"/>
  <c r="C6" i="27"/>
  <c r="D13" i="15" l="1"/>
  <c r="B6" i="15" l="1"/>
  <c r="H11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7" i="16"/>
  <c r="H7" i="16"/>
  <c r="G7" i="16"/>
  <c r="H11" i="17"/>
  <c r="F8" i="17"/>
  <c r="F7" i="17"/>
  <c r="H7" i="17"/>
  <c r="G7" i="17"/>
  <c r="E14" i="18"/>
  <c r="B7" i="18"/>
  <c r="H7" i="19"/>
  <c r="I7" i="19"/>
  <c r="E11" i="20"/>
  <c r="F6" i="22"/>
  <c r="F11" i="22"/>
  <c r="F16" i="26"/>
  <c r="F15" i="26"/>
  <c r="F14" i="26"/>
  <c r="F13" i="26"/>
  <c r="F12" i="26"/>
  <c r="F11" i="26"/>
  <c r="F10" i="26"/>
  <c r="F9" i="26"/>
  <c r="F8" i="26"/>
  <c r="F7" i="26"/>
  <c r="E16" i="25"/>
  <c r="C16" i="25"/>
  <c r="E15" i="25"/>
  <c r="C15" i="25"/>
  <c r="E14" i="25"/>
  <c r="C14" i="25"/>
  <c r="E13" i="25"/>
  <c r="C13" i="25"/>
  <c r="E12" i="25"/>
  <c r="C12" i="25"/>
  <c r="E11" i="25"/>
  <c r="C11" i="25"/>
  <c r="E10" i="25"/>
  <c r="C10" i="25"/>
  <c r="E9" i="25"/>
  <c r="C9" i="25"/>
  <c r="E8" i="25"/>
  <c r="C8" i="25"/>
  <c r="E7" i="25"/>
  <c r="C7" i="25"/>
  <c r="F16" i="24"/>
  <c r="F15" i="24"/>
  <c r="F14" i="24"/>
  <c r="F13" i="24"/>
  <c r="F12" i="24"/>
  <c r="F11" i="24"/>
  <c r="F10" i="24"/>
  <c r="F9" i="24"/>
  <c r="F8" i="24"/>
  <c r="F7" i="24"/>
  <c r="E7" i="23"/>
  <c r="C7" i="23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0" i="20"/>
  <c r="E9" i="20"/>
  <c r="E8" i="20"/>
  <c r="E7" i="20"/>
  <c r="AM28" i="19"/>
  <c r="AJ28" i="19"/>
  <c r="AG28" i="19"/>
  <c r="AD28" i="19"/>
  <c r="Z28" i="19" s="1"/>
  <c r="AA28" i="19"/>
  <c r="W28" i="19"/>
  <c r="T28" i="19"/>
  <c r="Q28" i="19"/>
  <c r="M28" i="19"/>
  <c r="J28" i="19"/>
  <c r="G28" i="19"/>
  <c r="AM27" i="19"/>
  <c r="AJ27" i="19"/>
  <c r="AG27" i="19"/>
  <c r="AD27" i="19"/>
  <c r="AA27" i="19"/>
  <c r="Z27" i="19" s="1"/>
  <c r="W27" i="19"/>
  <c r="T27" i="19"/>
  <c r="Q27" i="19"/>
  <c r="P27" i="19" s="1"/>
  <c r="M27" i="19"/>
  <c r="J27" i="19"/>
  <c r="G27" i="19"/>
  <c r="F27" i="19" s="1"/>
  <c r="E27" i="19" s="1"/>
  <c r="AM26" i="19"/>
  <c r="AJ26" i="19"/>
  <c r="AG26" i="19"/>
  <c r="AD26" i="19"/>
  <c r="AA26" i="19"/>
  <c r="Z26" i="19" s="1"/>
  <c r="W26" i="19"/>
  <c r="T26" i="19"/>
  <c r="Q26" i="19"/>
  <c r="P26" i="19" s="1"/>
  <c r="M26" i="19"/>
  <c r="J26" i="19"/>
  <c r="G26" i="19"/>
  <c r="F26" i="19" s="1"/>
  <c r="AM25" i="19"/>
  <c r="AJ25" i="19"/>
  <c r="AG25" i="19"/>
  <c r="AD25" i="19"/>
  <c r="AA25" i="19"/>
  <c r="Z25" i="19"/>
  <c r="W25" i="19"/>
  <c r="T25" i="19"/>
  <c r="Q25" i="19"/>
  <c r="P25" i="19"/>
  <c r="M25" i="19"/>
  <c r="J25" i="19"/>
  <c r="G25" i="19"/>
  <c r="F25" i="19"/>
  <c r="E25" i="19" s="1"/>
  <c r="AM24" i="19"/>
  <c r="AJ24" i="19"/>
  <c r="AG24" i="19"/>
  <c r="Z24" i="19" s="1"/>
  <c r="AD24" i="19"/>
  <c r="AA24" i="19"/>
  <c r="W24" i="19"/>
  <c r="P24" i="19" s="1"/>
  <c r="T24" i="19"/>
  <c r="Q24" i="19"/>
  <c r="M24" i="19"/>
  <c r="F24" i="19" s="1"/>
  <c r="J24" i="19"/>
  <c r="G24" i="19"/>
  <c r="AM23" i="19"/>
  <c r="AJ23" i="19"/>
  <c r="AG23" i="19"/>
  <c r="AD23" i="19"/>
  <c r="AA23" i="19"/>
  <c r="Z23" i="19" s="1"/>
  <c r="W23" i="19"/>
  <c r="T23" i="19"/>
  <c r="Q23" i="19"/>
  <c r="P23" i="19" s="1"/>
  <c r="M23" i="19"/>
  <c r="J23" i="19"/>
  <c r="F23" i="19" s="1"/>
  <c r="E23" i="19" s="1"/>
  <c r="G23" i="19"/>
  <c r="AM22" i="19"/>
  <c r="AJ22" i="19"/>
  <c r="AG22" i="19"/>
  <c r="AD22" i="19"/>
  <c r="AA22" i="19"/>
  <c r="Z22" i="19" s="1"/>
  <c r="W22" i="19"/>
  <c r="T22" i="19"/>
  <c r="Q22" i="19"/>
  <c r="P22" i="19" s="1"/>
  <c r="M22" i="19"/>
  <c r="J22" i="19"/>
  <c r="G22" i="19"/>
  <c r="F22" i="19" s="1"/>
  <c r="AM21" i="19"/>
  <c r="AJ21" i="19"/>
  <c r="AG21" i="19"/>
  <c r="AD21" i="19"/>
  <c r="AA21" i="19"/>
  <c r="Z21" i="19"/>
  <c r="W21" i="19"/>
  <c r="T21" i="19"/>
  <c r="Q21" i="19"/>
  <c r="P21" i="19"/>
  <c r="M21" i="19"/>
  <c r="J21" i="19"/>
  <c r="G21" i="19"/>
  <c r="F21" i="19"/>
  <c r="E21" i="19" s="1"/>
  <c r="AM20" i="19"/>
  <c r="AJ20" i="19"/>
  <c r="AG20" i="19"/>
  <c r="Z20" i="19" s="1"/>
  <c r="AD20" i="19"/>
  <c r="AA20" i="19"/>
  <c r="W20" i="19"/>
  <c r="P20" i="19" s="1"/>
  <c r="T20" i="19"/>
  <c r="Q20" i="19"/>
  <c r="M20" i="19"/>
  <c r="F20" i="19" s="1"/>
  <c r="J20" i="19"/>
  <c r="G20" i="19"/>
  <c r="AM19" i="19"/>
  <c r="AJ19" i="19"/>
  <c r="AG19" i="19"/>
  <c r="AD19" i="19"/>
  <c r="Z19" i="19" s="1"/>
  <c r="AA19" i="19"/>
  <c r="W19" i="19"/>
  <c r="T19" i="19"/>
  <c r="P19" i="19" s="1"/>
  <c r="Q19" i="19"/>
  <c r="M19" i="19"/>
  <c r="J19" i="19"/>
  <c r="F19" i="19" s="1"/>
  <c r="G19" i="19"/>
  <c r="AM18" i="19"/>
  <c r="AJ18" i="19"/>
  <c r="AG18" i="19"/>
  <c r="AD18" i="19"/>
  <c r="AA18" i="19"/>
  <c r="Z18" i="19" s="1"/>
  <c r="W18" i="19"/>
  <c r="T18" i="19"/>
  <c r="Q18" i="19"/>
  <c r="P18" i="19" s="1"/>
  <c r="M18" i="19"/>
  <c r="J18" i="19"/>
  <c r="G18" i="19"/>
  <c r="F18" i="19" s="1"/>
  <c r="AM17" i="19"/>
  <c r="AJ17" i="19"/>
  <c r="AG17" i="19"/>
  <c r="AD17" i="19"/>
  <c r="AA17" i="19"/>
  <c r="Z17" i="19"/>
  <c r="W17" i="19"/>
  <c r="T17" i="19"/>
  <c r="Q17" i="19"/>
  <c r="P17" i="19"/>
  <c r="M17" i="19"/>
  <c r="J17" i="19"/>
  <c r="G17" i="19"/>
  <c r="F17" i="19"/>
  <c r="E17" i="19" s="1"/>
  <c r="AM16" i="19"/>
  <c r="AJ16" i="19"/>
  <c r="AG16" i="19"/>
  <c r="Z16" i="19" s="1"/>
  <c r="AD16" i="19"/>
  <c r="AA16" i="19"/>
  <c r="W16" i="19"/>
  <c r="P16" i="19" s="1"/>
  <c r="T16" i="19"/>
  <c r="Q16" i="19"/>
  <c r="M16" i="19"/>
  <c r="F16" i="19" s="1"/>
  <c r="J16" i="19"/>
  <c r="G16" i="19"/>
  <c r="AM15" i="19"/>
  <c r="AJ15" i="19"/>
  <c r="AG15" i="19"/>
  <c r="AD15" i="19"/>
  <c r="Z15" i="19" s="1"/>
  <c r="AA15" i="19"/>
  <c r="W15" i="19"/>
  <c r="T15" i="19"/>
  <c r="P15" i="19" s="1"/>
  <c r="Q15" i="19"/>
  <c r="M15" i="19"/>
  <c r="J15" i="19"/>
  <c r="F15" i="19" s="1"/>
  <c r="G15" i="19"/>
  <c r="AM14" i="19"/>
  <c r="AJ14" i="19"/>
  <c r="AG14" i="19"/>
  <c r="AD14" i="19"/>
  <c r="AA14" i="19"/>
  <c r="Z14" i="19" s="1"/>
  <c r="W14" i="19"/>
  <c r="T14" i="19"/>
  <c r="Q14" i="19"/>
  <c r="P14" i="19" s="1"/>
  <c r="M14" i="19"/>
  <c r="J14" i="19"/>
  <c r="G14" i="19"/>
  <c r="F14" i="19" s="1"/>
  <c r="AM13" i="19"/>
  <c r="AJ13" i="19"/>
  <c r="AG13" i="19"/>
  <c r="AD13" i="19"/>
  <c r="AA13" i="19"/>
  <c r="Z13" i="19"/>
  <c r="W13" i="19"/>
  <c r="T13" i="19"/>
  <c r="Q13" i="19"/>
  <c r="P13" i="19"/>
  <c r="M13" i="19"/>
  <c r="J13" i="19"/>
  <c r="G13" i="19"/>
  <c r="F13" i="19"/>
  <c r="E13" i="19" s="1"/>
  <c r="AM12" i="19"/>
  <c r="AJ12" i="19"/>
  <c r="AG12" i="19"/>
  <c r="Z12" i="19" s="1"/>
  <c r="AD12" i="19"/>
  <c r="AA12" i="19"/>
  <c r="W12" i="19"/>
  <c r="P12" i="19" s="1"/>
  <c r="T12" i="19"/>
  <c r="Q12" i="19"/>
  <c r="M12" i="19"/>
  <c r="F12" i="19" s="1"/>
  <c r="E12" i="19" s="1"/>
  <c r="J12" i="19"/>
  <c r="G12" i="19"/>
  <c r="AM11" i="19"/>
  <c r="AJ11" i="19"/>
  <c r="AG11" i="19"/>
  <c r="AD11" i="19"/>
  <c r="Z11" i="19" s="1"/>
  <c r="AA11" i="19"/>
  <c r="W11" i="19"/>
  <c r="T11" i="19"/>
  <c r="P11" i="19" s="1"/>
  <c r="Q11" i="19"/>
  <c r="M11" i="19"/>
  <c r="J11" i="19"/>
  <c r="F11" i="19" s="1"/>
  <c r="E11" i="19" s="1"/>
  <c r="G11" i="19"/>
  <c r="AM10" i="19"/>
  <c r="AJ10" i="19"/>
  <c r="AG10" i="19"/>
  <c r="AD10" i="19"/>
  <c r="AA10" i="19"/>
  <c r="Z10" i="19" s="1"/>
  <c r="W10" i="19"/>
  <c r="T10" i="19"/>
  <c r="Q10" i="19"/>
  <c r="P10" i="19" s="1"/>
  <c r="M10" i="19"/>
  <c r="J10" i="19"/>
  <c r="G10" i="19"/>
  <c r="F10" i="19" s="1"/>
  <c r="E10" i="19" s="1"/>
  <c r="AM9" i="19"/>
  <c r="AJ9" i="19"/>
  <c r="AG9" i="19"/>
  <c r="AD9" i="19"/>
  <c r="AA9" i="19"/>
  <c r="Z9" i="19"/>
  <c r="W9" i="19"/>
  <c r="T9" i="19"/>
  <c r="Q9" i="19"/>
  <c r="P9" i="19"/>
  <c r="M9" i="19"/>
  <c r="J9" i="19"/>
  <c r="G9" i="19"/>
  <c r="F9" i="19"/>
  <c r="E9" i="19" s="1"/>
  <c r="AM8" i="19"/>
  <c r="AJ8" i="19"/>
  <c r="AG8" i="19"/>
  <c r="Z8" i="19" s="1"/>
  <c r="AD8" i="19"/>
  <c r="AA8" i="19"/>
  <c r="W8" i="19"/>
  <c r="P8" i="19" s="1"/>
  <c r="T8" i="19"/>
  <c r="Q8" i="19"/>
  <c r="M8" i="19"/>
  <c r="F8" i="19" s="1"/>
  <c r="J8" i="19"/>
  <c r="G8" i="19"/>
  <c r="AM7" i="19"/>
  <c r="AJ7" i="19"/>
  <c r="AG7" i="19"/>
  <c r="AD7" i="19"/>
  <c r="Z7" i="19" s="1"/>
  <c r="AA7" i="19"/>
  <c r="W7" i="19"/>
  <c r="T7" i="19"/>
  <c r="Q7" i="19"/>
  <c r="M7" i="19"/>
  <c r="J7" i="19"/>
  <c r="G7" i="19"/>
  <c r="F7" i="19" s="1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B10" i="18"/>
  <c r="D9" i="18"/>
  <c r="D8" i="18"/>
  <c r="D7" i="18"/>
  <c r="H6" i="18"/>
  <c r="H38" i="18"/>
  <c r="H40" i="18" s="1"/>
  <c r="G6" i="18"/>
  <c r="G38" i="18"/>
  <c r="G40" i="18"/>
  <c r="F6" i="18"/>
  <c r="F38" i="18"/>
  <c r="F40" i="18" s="1"/>
  <c r="E6" i="18"/>
  <c r="E38" i="18" s="1"/>
  <c r="B6" i="18"/>
  <c r="B40" i="18" s="1"/>
  <c r="F19" i="17"/>
  <c r="F18" i="17"/>
  <c r="F17" i="17"/>
  <c r="F16" i="17"/>
  <c r="F15" i="17"/>
  <c r="F14" i="17"/>
  <c r="F13" i="17"/>
  <c r="F12" i="17"/>
  <c r="F11" i="17"/>
  <c r="F10" i="17"/>
  <c r="F9" i="17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D37" i="15"/>
  <c r="D42" i="15" s="1"/>
  <c r="B37" i="15"/>
  <c r="B42" i="15" s="1"/>
  <c r="E26" i="19" l="1"/>
  <c r="P28" i="19"/>
  <c r="F28" i="19"/>
  <c r="E28" i="19" s="1"/>
  <c r="P7" i="19"/>
  <c r="E7" i="19" s="1"/>
  <c r="E14" i="19"/>
  <c r="E15" i="19"/>
  <c r="E16" i="19"/>
  <c r="E8" i="19"/>
  <c r="E22" i="19"/>
  <c r="E24" i="19"/>
  <c r="E40" i="18"/>
  <c r="D38" i="18"/>
  <c r="D40" i="18" s="1"/>
  <c r="E18" i="19"/>
  <c r="E19" i="19"/>
  <c r="E20" i="19"/>
  <c r="D6" i="18"/>
</calcChain>
</file>

<file path=xl/sharedStrings.xml><?xml version="1.0" encoding="utf-8"?>
<sst xmlns="http://schemas.openxmlformats.org/spreadsheetml/2006/main" count="1361" uniqueCount="494">
  <si>
    <t>四川省退役军人事务厅</t>
  </si>
  <si>
    <t>2021年部门预算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</si>
  <si>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</si>
  <si>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</si>
  <si>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</si>
  <si>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</si>
  <si>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</si>
  <si>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</si>
  <si>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</si>
  <si>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</si>
  <si>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</si>
  <si>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</si>
  <si>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</si>
  <si>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</si>
  <si>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</si>
  <si>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</si>
  <si>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</si>
  <si>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</si>
  <si>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</si>
  <si>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</si>
  <si>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</si>
  <si>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</si>
  <si>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</si>
  <si>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</si>
  <si>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</si>
  <si>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</si>
  <si>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</si>
  <si>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</si>
  <si>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</si>
  <si>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</si>
  <si>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</si>
  <si>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</si>
  <si>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</si>
  <si>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</si>
  <si>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</si>
  <si>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</si>
  <si>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</si>
  <si>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</si>
  <si>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</si>
  <si>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</si>
  <si>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</si>
  <si>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</si>
  <si>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</si>
  <si>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</si>
  <si>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</si>
  <si>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</si>
  <si>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</si>
  <si>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</si>
  <si>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</si>
  <si>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</si>
  <si>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</si>
  <si>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</si>
  <si>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</si>
  <si>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</si>
  <si>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</si>
  <si>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</si>
  <si>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</si>
  <si>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</si>
  <si>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</si>
  <si>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</si>
  <si>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</si>
  <si>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</si>
  <si>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</si>
  <si>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</si>
  <si>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</si>
  <si>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</si>
  <si>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</si>
  <si>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</si>
  <si>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</si>
  <si>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</si>
  <si>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</si>
  <si>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</si>
  <si>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</si>
  <si>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</si>
  <si>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</si>
  <si>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</si>
  <si>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</si>
  <si>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</si>
  <si>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</si>
  <si>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</si>
  <si>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</si>
  <si>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</si>
  <si>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</si>
  <si>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</si>
  <si>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311301</t>
  </si>
  <si>
    <t>培训支出</t>
  </si>
  <si>
    <t>208</t>
  </si>
  <si>
    <t>05</t>
  </si>
  <si>
    <t>机关事业单位基本养老保险缴费支出</t>
  </si>
  <si>
    <t>07</t>
  </si>
  <si>
    <t>99</t>
  </si>
  <si>
    <t>其他就业补助支出</t>
  </si>
  <si>
    <t>09</t>
  </si>
  <si>
    <t>军队转业干部安置</t>
  </si>
  <si>
    <t>28</t>
  </si>
  <si>
    <t>01</t>
  </si>
  <si>
    <t>行政运行</t>
  </si>
  <si>
    <t>02</t>
  </si>
  <si>
    <t>一般行政管理事务</t>
  </si>
  <si>
    <t>04</t>
  </si>
  <si>
    <t>拥军优属</t>
  </si>
  <si>
    <t>其他退役军人事务管理支出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</si>
  <si>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</si>
  <si>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</si>
  <si>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</si>
  <si>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</si>
  <si>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</si>
  <si>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</si>
  <si>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</si>
  <si>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</si>
  <si>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</si>
  <si>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</si>
  <si>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</si>
  <si>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</si>
  <si>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</si>
  <si>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</si>
  <si>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</si>
  <si>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</si>
  <si>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</si>
  <si>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</si>
  <si>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</si>
  <si>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</si>
  <si>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</si>
  <si>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</si>
  <si>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</si>
  <si>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</si>
  <si>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</si>
  <si>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</si>
  <si>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</si>
  <si>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</si>
  <si>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</si>
  <si>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</si>
  <si>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</si>
  <si>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</si>
  <si>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</si>
  <si>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</si>
  <si>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</si>
  <si>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</si>
  <si>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</si>
  <si>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</si>
  <si>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</si>
  <si>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</si>
  <si>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</si>
  <si>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</si>
  <si>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</si>
  <si>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</si>
  <si>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</si>
  <si>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</si>
  <si>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</si>
  <si>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</si>
  <si>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</si>
  <si>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</si>
  <si>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</si>
  <si>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</si>
  <si>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</si>
  <si>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</si>
  <si>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</si>
  <si>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</si>
  <si>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</si>
  <si>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</si>
  <si>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</si>
  <si>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</si>
  <si>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</si>
  <si>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</si>
  <si>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</si>
  <si>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</si>
  <si>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</si>
  <si>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</si>
  <si>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</si>
  <si>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</si>
  <si>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</si>
  <si>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</si>
  <si>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</si>
  <si>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</si>
  <si>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</si>
  <si>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</si>
  <si>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</si>
  <si>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</si>
  <si>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</si>
  <si>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</si>
  <si>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</si>
  <si>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</si>
  <si>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</si>
  <si>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</si>
  <si>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</si>
  <si>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</si>
  <si>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</si>
  <si>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</si>
  <si>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</si>
  <si>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</si>
  <si>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</si>
  <si>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</si>
  <si>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</si>
  <si>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</si>
  <si>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</si>
  <si>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</si>
  <si>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</si>
  <si>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504</t>
  </si>
  <si>
    <t>机关资本性支出（二）</t>
  </si>
  <si>
    <t xml:space="preserve">  04</t>
  </si>
  <si>
    <t>509</t>
  </si>
  <si>
    <t>对个人和家庭的补助</t>
  </si>
  <si>
    <t xml:space="preserve">  社会福利和救助</t>
  </si>
  <si>
    <t xml:space="preserve">  离退休费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</si>
  <si>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</si>
  <si>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</si>
  <si>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</si>
  <si>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</si>
  <si>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</si>
  <si>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</si>
  <si>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</si>
  <si>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</si>
  <si>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</si>
  <si>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</si>
  <si>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</si>
  <si>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</si>
  <si>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</si>
  <si>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</si>
  <si>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</si>
  <si>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</si>
  <si>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</si>
  <si>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</si>
  <si>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</si>
  <si>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</si>
  <si>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</si>
  <si>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</si>
  <si>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</si>
  <si>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</si>
  <si>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</si>
  <si>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</si>
  <si>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</si>
  <si>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</si>
  <si>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</si>
  <si>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</si>
  <si>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</si>
  <si>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</si>
  <si>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</si>
  <si>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</si>
  <si>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</si>
  <si>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</si>
  <si>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</si>
  <si>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</si>
  <si>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</si>
  <si>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</si>
  <si>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</si>
  <si>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</si>
  <si>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</si>
  <si>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</si>
  <si>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</si>
  <si>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</si>
  <si>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</si>
  <si>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</si>
  <si>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</si>
  <si>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</si>
  <si>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</si>
  <si>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</si>
  <si>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</si>
  <si>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</si>
  <si>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</si>
  <si>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</si>
  <si>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</si>
  <si>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</si>
  <si>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</si>
  <si>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</si>
  <si>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</si>
  <si>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</si>
  <si>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</si>
  <si>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</si>
  <si>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</si>
  <si>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</si>
  <si>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</si>
  <si>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</si>
  <si>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</si>
  <si>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</si>
  <si>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</si>
  <si>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</si>
  <si>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</si>
  <si>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</si>
  <si>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</si>
  <si>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</si>
  <si>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</si>
  <si>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</si>
  <si>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</si>
  <si>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</si>
  <si>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</si>
  <si>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</si>
  <si>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</si>
  <si>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</si>
  <si>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</si>
  <si>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</si>
  <si>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</si>
  <si>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</si>
  <si>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</si>
  <si>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</si>
  <si>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</si>
  <si>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</si>
  <si>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</si>
  <si>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</si>
  <si>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</si>
  <si>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</si>
  <si>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</si>
  <si>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</si>
  <si>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</si>
  <si>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就业补助</t>
  </si>
  <si>
    <t xml:space="preserve">    其他就业补助支出</t>
  </si>
  <si>
    <t xml:space="preserve">  退役军人管理事务</t>
  </si>
  <si>
    <t xml:space="preserve">    行政运行</t>
  </si>
  <si>
    <t xml:space="preserve">    一般行政管理事务</t>
  </si>
  <si>
    <t xml:space="preserve">    拥军优属</t>
  </si>
  <si>
    <t xml:space="preserve">    其他退役军人事务管理支出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</si>
  <si>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</si>
  <si>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</si>
  <si>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</si>
  <si>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</si>
  <si>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</si>
  <si>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</si>
  <si>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</si>
  <si>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</si>
  <si>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</si>
  <si>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</si>
  <si>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</si>
  <si>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</si>
  <si>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</si>
  <si>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</si>
  <si>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</si>
  <si>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</si>
  <si>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</si>
  <si>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</si>
  <si>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</si>
  <si>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</si>
  <si>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</si>
  <si>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</si>
  <si>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</si>
  <si>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</si>
  <si>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</si>
  <si>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</si>
  <si>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</si>
  <si>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</si>
  <si>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</si>
  <si>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</si>
  <si>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</si>
  <si>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</si>
  <si>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</si>
  <si>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</si>
  <si>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</si>
  <si>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</si>
  <si>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</si>
  <si>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</si>
  <si>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</si>
  <si>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</si>
  <si>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</si>
  <si>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</si>
  <si>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</si>
  <si>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</si>
  <si>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</si>
  <si>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</si>
  <si>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</si>
  <si>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退役军人就业创业促进项目经费</t>
  </si>
  <si>
    <t xml:space="preserve">  退役军人就业创业导师团队建设经费</t>
  </si>
  <si>
    <t xml:space="preserve">  退役军人就业创业示范培训经费</t>
  </si>
  <si>
    <t xml:space="preserve">  计划分配军转干部进高校培训费</t>
  </si>
  <si>
    <t xml:space="preserve">  继续实施项目-军队转业干部教育培训补助经费</t>
  </si>
  <si>
    <t xml:space="preserve">  继续实施项目-军队转业干部进高校培训补助经费</t>
  </si>
  <si>
    <t xml:space="preserve">  标准制修订经费</t>
  </si>
  <si>
    <t xml:space="preserve">  残疾等级医学鉴定服务经费</t>
  </si>
  <si>
    <t xml:space="preserve">  档案整理及年鉴经费</t>
  </si>
  <si>
    <t xml:space="preserve">  定点帮扶及扶贫经费</t>
  </si>
  <si>
    <t xml:space="preserve">  法律服务专项经费</t>
  </si>
  <si>
    <t xml:space="preserve">  机关文化项目经费　</t>
  </si>
  <si>
    <t xml:space="preserve">  继续实施项目-设备购置经费</t>
  </si>
  <si>
    <t xml:space="preserve">  劳务费</t>
  </si>
  <si>
    <t xml:space="preserve">  内审经费</t>
  </si>
  <si>
    <t xml:space="preserve">  设备购置经费</t>
  </si>
  <si>
    <t xml:space="preserve">  省纪委派驻机构工作经费</t>
  </si>
  <si>
    <t xml:space="preserve">  思想教育宣传专项经费</t>
  </si>
  <si>
    <t xml:space="preserve">  退役军人就业创业服务专项经费</t>
  </si>
  <si>
    <t xml:space="preserve">  系统适配及光纤租赁费</t>
  </si>
  <si>
    <t xml:space="preserve">  信息化建设及运行维护费</t>
  </si>
  <si>
    <t xml:space="preserve">  印刷费</t>
  </si>
  <si>
    <t xml:space="preserve">  舆情监测与分析经费</t>
  </si>
  <si>
    <t xml:space="preserve">  预算财务管理专项经费</t>
  </si>
  <si>
    <t xml:space="preserve">  综合管理业务费</t>
  </si>
  <si>
    <t xml:space="preserve">  租车费</t>
  </si>
  <si>
    <t xml:space="preserve">  慰问费</t>
  </si>
  <si>
    <t xml:space="preserve">  退役军人信息化项目一期工程</t>
  </si>
  <si>
    <t xml:space="preserve">  退役军人招聘会经费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</si>
  <si>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</si>
  <si>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</si>
  <si>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</si>
  <si>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</si>
  <si>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</si>
  <si>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</si>
  <si>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</si>
  <si>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</si>
  <si>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</si>
  <si>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</si>
  <si>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</si>
  <si>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</si>
  <si>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</si>
  <si>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</si>
  <si>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</si>
  <si>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</si>
  <si>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</si>
  <si>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</si>
  <si>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</si>
  <si>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</si>
  <si>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</si>
  <si>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</si>
  <si>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</si>
  <si>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</si>
  <si>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</si>
  <si>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</si>
  <si>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</si>
  <si>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</si>
  <si>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</si>
  <si>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</si>
  <si>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311301-四川省退役军人事务厅</t>
  </si>
  <si>
    <t>完成机关档案室和干部档案室、新进人员的办公电脑家具等设备购置，保障机关正常运转。</t>
  </si>
  <si>
    <t>设备采购数量</t>
  </si>
  <si>
    <t>≥94套</t>
  </si>
  <si>
    <t>设备使用年限</t>
  </si>
  <si>
    <t>≥5年</t>
  </si>
  <si>
    <t>干部职工满意率</t>
  </si>
  <si>
    <t>≥95%</t>
  </si>
  <si>
    <t>设备合格率</t>
  </si>
  <si>
    <t>100%</t>
  </si>
  <si>
    <t>采购完成时间</t>
  </si>
  <si>
    <t>2021年10月底</t>
  </si>
  <si>
    <t>推动现有档案的数字化进程，实现电子文件和电子档案的规范化管理，逐步建成厅内档案信息网络，积极稳妥的实施档案信息化建设，最终建立退役军人厅数字档案室；提高固定资产及内部控制信息化管理水平；对厅财务管理软件原有数据进行迁移，并对原有运行环境进行优化升级，确保在国产环境下正常运行。</t>
  </si>
  <si>
    <t>完成平台购置并部署应用</t>
  </si>
  <si>
    <t>1个</t>
  </si>
  <si>
    <t>可使用年限</t>
  </si>
  <si>
    <t>≥3年</t>
  </si>
  <si>
    <t>≥90%</t>
  </si>
  <si>
    <t>验收合格率</t>
  </si>
  <si>
    <t>完成时间</t>
  </si>
  <si>
    <t>2021年12月前</t>
  </si>
  <si>
    <t>慰问驻川基层部队、部队医院、伤残军人休养院、干休所、军供站等，慰问全省1至4级伤残军人，引领促进全省拥军优属工作。</t>
  </si>
  <si>
    <t>慰问驻川基层部队</t>
  </si>
  <si>
    <t>≥4次</t>
  </si>
  <si>
    <t>促进军队建设</t>
  </si>
  <si>
    <t>长期</t>
  </si>
  <si>
    <t>服务对象满意度</t>
  </si>
  <si>
    <t>慰问部队医院、革命伤残军人休养院、干休所等</t>
  </si>
  <si>
    <t>≥5次</t>
  </si>
  <si>
    <t>引领促进全省拥军优属工作</t>
  </si>
  <si>
    <t>慰问全省1至4级伤残军人</t>
  </si>
  <si>
    <t>≥2000人</t>
  </si>
  <si>
    <t>聘请安保人员、司机等人员，保障机关日常安保、交通等工作正常开展，聘请专家、授课老师等指导工作，促进退役军人服务工作。</t>
  </si>
  <si>
    <t>聘请机关安保人员、司机、后勤服务人员等</t>
  </si>
  <si>
    <t>≥42人</t>
  </si>
  <si>
    <t>对退役军人服务工作的促进作用</t>
  </si>
  <si>
    <t>良好</t>
  </si>
  <si>
    <t>机关工作人员满意度</t>
  </si>
  <si>
    <t>聘请专家、授课老师等</t>
  </si>
  <si>
    <t>≥10人次</t>
  </si>
  <si>
    <t>保障机关正常运行</t>
  </si>
  <si>
    <t>组织开展《退役军人保障法》宣贯，四川省模范退役军人、优秀退役军人、建党100周年等系列专题活动，持续宣传优秀退役军人典型事迹，在全社会形成尊崇退役军人的良好风尚</t>
  </si>
  <si>
    <t>完成专题宣传活动</t>
  </si>
  <si>
    <t>≥3次</t>
  </si>
  <si>
    <t>对退役军人事务工作的促进作用</t>
  </si>
  <si>
    <t>良 好</t>
  </si>
  <si>
    <t>≥80%</t>
  </si>
  <si>
    <t>拍摄制作播出关于退役军人事务的专题片</t>
  </si>
  <si>
    <t>≥12个</t>
  </si>
  <si>
    <t>营造尊崇关爱退役军人的良好社会风尚</t>
  </si>
  <si>
    <t>中长期</t>
  </si>
  <si>
    <t>微信公众号刊载退役军人事务的新闻信息</t>
  </si>
  <si>
    <t>≥300篇</t>
  </si>
  <si>
    <t>持续宣传优秀退役军人典型事迹</t>
  </si>
  <si>
    <t>相关宣传项目采购完成时间</t>
  </si>
  <si>
    <t>2021年9月底</t>
  </si>
  <si>
    <t>项目按期完成率</t>
  </si>
  <si>
    <t>通过举办退役军人就业创业示范培训班，切实提升退役军人就业创业能力，扩宽就业渠道，优化知识结构，促进就业率提升</t>
  </si>
  <si>
    <t>举办退役军人就业创业示范培训班</t>
  </si>
  <si>
    <t>10期</t>
  </si>
  <si>
    <t>对参训退役军人就业创业的促进作用</t>
  </si>
  <si>
    <t>切实提升参训退役军人就业创业能力</t>
  </si>
  <si>
    <t>参训退役军人满意率</t>
  </si>
  <si>
    <t>培训退役军人数量</t>
  </si>
  <si>
    <t>≥700人</t>
  </si>
  <si>
    <t>完成培训时间</t>
  </si>
  <si>
    <t>2021年10月前</t>
  </si>
  <si>
    <t>培训班标准</t>
  </si>
  <si>
    <t>≦400元/人.天</t>
  </si>
  <si>
    <t>着力拓宽退役军人就业渠道，建立与大型企业签约合作机制，展示退役军人创业风采，搭建退役军人就业创业平台，多措并举促进退役军人就业创业。</t>
  </si>
  <si>
    <t>参加活动企业数</t>
  </si>
  <si>
    <t>≥20家</t>
  </si>
  <si>
    <t>对退役军人就业创业工作的促进作用</t>
  </si>
  <si>
    <t>通过组织就业创业促进系列活动，切实提升退役军人群体就业创业能力，拓宽就业渠道</t>
  </si>
  <si>
    <t>参与宣传媒体数</t>
  </si>
  <si>
    <t>≥30家</t>
  </si>
  <si>
    <t>项目完成时间</t>
  </si>
  <si>
    <t>报送日期：2021年3月27日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</si>
</sst>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"/>
    <numFmt numFmtId="177" formatCode="###0.00"/>
    <numFmt numFmtId="178" formatCode="&quot;\&quot;#,##0.00_);\(&quot;\&quot;#,##0.00\)"/>
    <numFmt numFmtId="179" formatCode="#,##0.00_ "/>
  </numFmts>
  <fonts count="31" x14ac:knownFonts="1">
    <font>
      <sz val="9"/>
      <color indexed="8"/>
      <name val="宋体"/>
      <charset val="134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83">
    <xf numFmtId="1" fontId="0" fillId="2" borderId="1"/>
    <xf numFmtId="0" fontId="11" fillId="4" borderId="1" applyNumberFormat="0" applyBorder="0" applyAlignment="0" applyProtection="0"/>
    <xf numFmtId="0" fontId="11" fillId="4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4" borderId="1" applyNumberFormat="0" applyBorder="0" applyAlignment="0" applyProtection="0"/>
    <xf numFmtId="0" fontId="11" fillId="4" borderId="1" applyNumberFormat="0" applyBorder="0" applyAlignment="0" applyProtection="0"/>
    <xf numFmtId="0" fontId="11" fillId="6" borderId="1" applyNumberFormat="0" applyBorder="0" applyAlignment="0" applyProtection="0"/>
    <xf numFmtId="0" fontId="11" fillId="6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11" fillId="8" borderId="1" applyNumberFormat="0" applyBorder="0" applyAlignment="0" applyProtection="0"/>
    <xf numFmtId="0" fontId="11" fillId="8" borderId="1" applyNumberFormat="0" applyBorder="0" applyAlignment="0" applyProtection="0"/>
    <xf numFmtId="0" fontId="11" fillId="9" borderId="1" applyNumberFormat="0" applyBorder="0" applyAlignment="0" applyProtection="0"/>
    <xf numFmtId="0" fontId="11" fillId="9" borderId="1" applyNumberFormat="0" applyBorder="0" applyAlignment="0" applyProtection="0"/>
    <xf numFmtId="0" fontId="11" fillId="10" borderId="1" applyNumberFormat="0" applyBorder="0" applyAlignment="0" applyProtection="0"/>
    <xf numFmtId="0" fontId="11" fillId="10" borderId="1" applyNumberFormat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9" borderId="1" applyNumberFormat="0" applyBorder="0" applyAlignment="0" applyProtection="0"/>
    <xf numFmtId="0" fontId="12" fillId="9" borderId="1" applyNumberFormat="0" applyBorder="0" applyAlignment="0" applyProtection="0"/>
    <xf numFmtId="0" fontId="12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2" borderId="1" applyNumberFormat="0" applyBorder="0" applyAlignment="0" applyProtection="0"/>
    <xf numFmtId="0" fontId="12" fillId="12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4" borderId="1" applyNumberFormat="0" applyBorder="0" applyAlignment="0" applyProtection="0"/>
    <xf numFmtId="0" fontId="12" fillId="14" borderId="1" applyNumberFormat="0" applyBorder="0" applyAlignment="0" applyProtection="0"/>
    <xf numFmtId="0" fontId="12" fillId="15" borderId="1" applyNumberFormat="0" applyBorder="0" applyAlignment="0" applyProtection="0"/>
    <xf numFmtId="0" fontId="12" fillId="15" borderId="1" applyNumberFormat="0" applyBorder="0" applyAlignment="0" applyProtection="0"/>
    <xf numFmtId="0" fontId="13" fillId="16" borderId="1" applyNumberFormat="0" applyBorder="0" applyAlignment="0" applyProtection="0"/>
    <xf numFmtId="0" fontId="13" fillId="16" borderId="1" applyNumberFormat="0" applyBorder="0" applyAlignment="0" applyProtection="0"/>
    <xf numFmtId="0" fontId="14" fillId="3" borderId="31" applyNumberFormat="0" applyAlignment="0" applyProtection="0"/>
    <xf numFmtId="0" fontId="14" fillId="3" borderId="31" applyNumberFormat="0" applyAlignment="0" applyProtection="0"/>
    <xf numFmtId="0" fontId="15" fillId="17" borderId="32" applyNumberFormat="0" applyAlignment="0" applyProtection="0"/>
    <xf numFmtId="0" fontId="15" fillId="17" borderId="32" applyNumberFormat="0" applyAlignment="0" applyProtection="0"/>
    <xf numFmtId="0" fontId="16" fillId="2" borderId="1" applyNumberFormat="0" applyFill="0" applyBorder="0" applyAlignment="0" applyProtection="0"/>
    <xf numFmtId="0" fontId="16" fillId="2" borderId="1" applyNumberFormat="0" applyFill="0" applyBorder="0" applyAlignment="0" applyProtection="0"/>
    <xf numFmtId="0" fontId="17" fillId="18" borderId="1" applyNumberFormat="0" applyBorder="0" applyAlignment="0" applyProtection="0"/>
    <xf numFmtId="0" fontId="17" fillId="18" borderId="1" applyNumberFormat="0" applyBorder="0" applyAlignment="0" applyProtection="0"/>
    <xf numFmtId="0" fontId="18" fillId="2" borderId="33" applyNumberFormat="0" applyFill="0" applyAlignment="0" applyProtection="0"/>
    <xf numFmtId="0" fontId="18" fillId="2" borderId="33" applyNumberFormat="0" applyFill="0" applyAlignment="0" applyProtection="0"/>
    <xf numFmtId="0" fontId="19" fillId="2" borderId="34" applyNumberFormat="0" applyFill="0" applyAlignment="0" applyProtection="0"/>
    <xf numFmtId="0" fontId="19" fillId="2" borderId="34" applyNumberFormat="0" applyFill="0" applyAlignment="0" applyProtection="0"/>
    <xf numFmtId="0" fontId="20" fillId="2" borderId="35" applyNumberFormat="0" applyFill="0" applyAlignment="0" applyProtection="0"/>
    <xf numFmtId="0" fontId="20" fillId="2" borderId="35" applyNumberFormat="0" applyFill="0" applyAlignment="0" applyProtection="0"/>
    <xf numFmtId="0" fontId="20" fillId="2" borderId="1" applyNumberFormat="0" applyFill="0" applyBorder="0" applyAlignment="0" applyProtection="0"/>
    <xf numFmtId="0" fontId="20" fillId="2" borderId="1" applyNumberFormat="0" applyFill="0" applyBorder="0" applyAlignment="0" applyProtection="0"/>
    <xf numFmtId="0" fontId="21" fillId="9" borderId="31" applyNumberFormat="0" applyAlignment="0" applyProtection="0"/>
    <xf numFmtId="0" fontId="21" fillId="9" borderId="31" applyNumberFormat="0" applyAlignment="0" applyProtection="0"/>
    <xf numFmtId="0" fontId="22" fillId="2" borderId="36" applyNumberFormat="0" applyFill="0" applyAlignment="0" applyProtection="0"/>
    <xf numFmtId="0" fontId="22" fillId="2" borderId="36" applyNumberFormat="0" applyFill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8" fillId="5" borderId="37" applyNumberFormat="0" applyFont="0" applyAlignment="0" applyProtection="0"/>
    <xf numFmtId="0" fontId="28" fillId="5" borderId="37" applyNumberFormat="0" applyFont="0" applyAlignment="0" applyProtection="0"/>
    <xf numFmtId="0" fontId="24" fillId="3" borderId="38" applyNumberFormat="0" applyAlignment="0" applyProtection="0"/>
    <xf numFmtId="0" fontId="24" fillId="3" borderId="38" applyNumberFormat="0" applyAlignment="0" applyProtection="0"/>
    <xf numFmtId="0" fontId="25" fillId="2" borderId="1" applyNumberFormat="0" applyFill="0" applyBorder="0" applyAlignment="0" applyProtection="0"/>
    <xf numFmtId="0" fontId="25" fillId="2" borderId="1" applyNumberFormat="0" applyFill="0" applyBorder="0" applyAlignment="0" applyProtection="0"/>
    <xf numFmtId="0" fontId="26" fillId="2" borderId="39" applyNumberFormat="0" applyFill="0" applyAlignment="0" applyProtection="0"/>
    <xf numFmtId="0" fontId="26" fillId="2" borderId="39" applyNumberFormat="0" applyFill="0" applyAlignment="0" applyProtection="0"/>
    <xf numFmtId="0" fontId="27" fillId="2" borderId="1" applyNumberFormat="0" applyFill="0" applyBorder="0" applyAlignment="0" applyProtection="0"/>
    <xf numFmtId="0" fontId="27" fillId="2" borderId="1" applyNumberFormat="0" applyFill="0" applyBorder="0" applyAlignment="0" applyProtection="0"/>
  </cellStyleXfs>
  <cellXfs count="190">
    <xf numFmtId="1" fontId="0" fillId="2" borderId="1" xfId="0" applyNumberFormat="1" applyFont="1" applyFill="1"/>
    <xf numFmtId="1" fontId="1" fillId="2" borderId="1" xfId="0" applyNumberFormat="1" applyFont="1" applyFill="1"/>
    <xf numFmtId="176" fontId="2" fillId="2" borderId="1" xfId="0" applyNumberFormat="1" applyFont="1" applyFill="1" applyAlignment="1" applyProtection="1">
      <alignment horizontal="center" vertical="top"/>
    </xf>
    <xf numFmtId="1" fontId="3" fillId="2" borderId="1" xfId="0" applyNumberFormat="1" applyFont="1" applyFill="1" applyAlignment="1">
      <alignment horizontal="center"/>
    </xf>
    <xf numFmtId="1" fontId="4" fillId="2" borderId="1" xfId="0" applyNumberFormat="1" applyFont="1" applyFill="1" applyAlignment="1" applyProtection="1">
      <alignment vertical="center"/>
    </xf>
    <xf numFmtId="1" fontId="5" fillId="2" borderId="1" xfId="0" applyNumberFormat="1" applyFont="1" applyFill="1" applyAlignment="1">
      <alignment horizontal="center"/>
    </xf>
    <xf numFmtId="1" fontId="5" fillId="2" borderId="1" xfId="0" applyNumberFormat="1" applyFont="1" applyFill="1" applyAlignment="1">
      <alignment horizontal="center" vertical="center"/>
    </xf>
    <xf numFmtId="0" fontId="6" fillId="2" borderId="1" xfId="0" applyNumberFormat="1" applyFont="1" applyFill="1"/>
    <xf numFmtId="0" fontId="7" fillId="2" borderId="1" xfId="0" applyNumberFormat="1" applyFont="1" applyFill="1" applyAlignment="1">
      <alignment horizontal="righ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/>
    </xf>
    <xf numFmtId="0" fontId="7" fillId="2" borderId="1" xfId="0" applyNumberFormat="1" applyFont="1" applyFill="1"/>
    <xf numFmtId="0" fontId="7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>
      <alignment vertical="center"/>
    </xf>
    <xf numFmtId="177" fontId="7" fillId="2" borderId="5" xfId="0" applyNumberFormat="1" applyFont="1" applyFill="1" applyBorder="1" applyAlignment="1" applyProtection="1">
      <alignment vertical="center" wrapText="1"/>
    </xf>
    <xf numFmtId="177" fontId="7" fillId="2" borderId="6" xfId="0" applyNumberFormat="1" applyFont="1" applyFill="1" applyBorder="1" applyAlignment="1" applyProtection="1">
      <alignment vertical="center" wrapText="1"/>
    </xf>
    <xf numFmtId="0" fontId="7" fillId="2" borderId="7" xfId="0" applyNumberFormat="1" applyFont="1" applyFill="1" applyBorder="1" applyAlignment="1">
      <alignment vertical="center"/>
    </xf>
    <xf numFmtId="0" fontId="7" fillId="2" borderId="8" xfId="0" applyNumberFormat="1" applyFont="1" applyFill="1" applyBorder="1" applyAlignment="1">
      <alignment vertical="center"/>
    </xf>
    <xf numFmtId="177" fontId="7" fillId="2" borderId="4" xfId="0" applyNumberFormat="1" applyFont="1" applyFill="1" applyBorder="1" applyAlignment="1" applyProtection="1">
      <alignment vertical="center" wrapText="1"/>
    </xf>
    <xf numFmtId="1" fontId="7" fillId="2" borderId="5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vertical="center"/>
    </xf>
    <xf numFmtId="177" fontId="7" fillId="2" borderId="9" xfId="0" applyNumberFormat="1" applyFont="1" applyFill="1" applyBorder="1" applyAlignment="1" applyProtection="1">
      <alignment vertical="center" wrapText="1"/>
    </xf>
    <xf numFmtId="0" fontId="7" fillId="2" borderId="10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 applyProtection="1">
      <alignment vertical="center" wrapText="1"/>
    </xf>
    <xf numFmtId="177" fontId="7" fillId="2" borderId="10" xfId="0" applyNumberFormat="1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vertical="center"/>
    </xf>
    <xf numFmtId="177" fontId="7" fillId="2" borderId="11" xfId="0" applyNumberFormat="1" applyFont="1" applyFill="1" applyBorder="1" applyAlignment="1">
      <alignment horizontal="right" vertical="center" wrapText="1"/>
    </xf>
    <xf numFmtId="177" fontId="7" fillId="2" borderId="11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right" vertical="center" wrapText="1"/>
    </xf>
    <xf numFmtId="177" fontId="7" fillId="2" borderId="5" xfId="0" applyNumberFormat="1" applyFont="1" applyFill="1" applyBorder="1" applyAlignment="1">
      <alignment vertical="center" wrapText="1"/>
    </xf>
    <xf numFmtId="0" fontId="9" fillId="2" borderId="1" xfId="0" applyNumberFormat="1" applyFont="1" applyFill="1" applyAlignment="1">
      <alignment horizontal="center"/>
    </xf>
    <xf numFmtId="0" fontId="10" fillId="2" borderId="1" xfId="0" applyNumberFormat="1" applyFont="1" applyFill="1"/>
    <xf numFmtId="0" fontId="6" fillId="2" borderId="1" xfId="0" applyNumberFormat="1" applyFont="1" applyFill="1" applyAlignment="1">
      <alignment horizontal="center"/>
    </xf>
    <xf numFmtId="0" fontId="4" fillId="2" borderId="1" xfId="0" applyNumberFormat="1" applyFont="1" applyFill="1"/>
    <xf numFmtId="0" fontId="4" fillId="3" borderId="1" xfId="0" applyNumberFormat="1" applyFont="1" applyFill="1"/>
    <xf numFmtId="0" fontId="6" fillId="3" borderId="1" xfId="0" applyNumberFormat="1" applyFont="1" applyFill="1"/>
    <xf numFmtId="0" fontId="4" fillId="3" borderId="1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Alignment="1"/>
    <xf numFmtId="0" fontId="4" fillId="3" borderId="1" xfId="0" applyNumberFormat="1" applyFont="1" applyFill="1" applyAlignment="1"/>
    <xf numFmtId="0" fontId="0" fillId="3" borderId="1" xfId="0" applyNumberFormat="1" applyFont="1" applyFill="1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vertical="center" wrapText="1"/>
    </xf>
    <xf numFmtId="177" fontId="4" fillId="2" borderId="7" xfId="0" applyNumberFormat="1" applyFont="1" applyFill="1" applyBorder="1" applyAlignment="1" applyProtection="1">
      <alignment vertical="center" wrapText="1"/>
    </xf>
    <xf numFmtId="177" fontId="4" fillId="2" borderId="5" xfId="0" applyNumberFormat="1" applyFont="1" applyFill="1" applyBorder="1" applyAlignment="1" applyProtection="1">
      <alignment vertical="center" wrapText="1"/>
    </xf>
    <xf numFmtId="177" fontId="4" fillId="2" borderId="18" xfId="0" applyNumberFormat="1" applyFont="1" applyFill="1" applyBorder="1" applyAlignment="1" applyProtection="1">
      <alignment vertical="center" wrapText="1"/>
    </xf>
    <xf numFmtId="0" fontId="7" fillId="3" borderId="1" xfId="0" applyNumberFormat="1" applyFont="1" applyFill="1"/>
    <xf numFmtId="0" fontId="7" fillId="3" borderId="1" xfId="0" applyNumberFormat="1" applyFont="1" applyFill="1" applyAlignment="1">
      <alignment horizontal="right" vertical="center"/>
    </xf>
    <xf numFmtId="0" fontId="7" fillId="3" borderId="1" xfId="0" applyNumberFormat="1" applyFont="1" applyFill="1" applyAlignment="1"/>
    <xf numFmtId="0" fontId="7" fillId="3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 applyProtection="1">
      <alignment vertical="center" wrapText="1"/>
    </xf>
    <xf numFmtId="49" fontId="7" fillId="2" borderId="14" xfId="0" applyNumberFormat="1" applyFont="1" applyFill="1" applyBorder="1" applyAlignment="1" applyProtection="1">
      <alignment vertical="center" wrapText="1"/>
    </xf>
    <xf numFmtId="177" fontId="7" fillId="2" borderId="14" xfId="0" applyNumberFormat="1" applyFont="1" applyFill="1" applyBorder="1" applyAlignment="1" applyProtection="1">
      <alignment vertical="center" wrapText="1"/>
    </xf>
    <xf numFmtId="0" fontId="7" fillId="2" borderId="15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vertical="center"/>
    </xf>
    <xf numFmtId="177" fontId="7" fillId="2" borderId="21" xfId="0" applyNumberFormat="1" applyFont="1" applyFill="1" applyBorder="1" applyAlignment="1" applyProtection="1">
      <alignment vertical="center" wrapText="1"/>
    </xf>
    <xf numFmtId="177" fontId="7" fillId="2" borderId="17" xfId="0" applyNumberFormat="1" applyFont="1" applyFill="1" applyBorder="1" applyAlignment="1" applyProtection="1">
      <alignment vertical="center" wrapText="1"/>
    </xf>
    <xf numFmtId="177" fontId="7" fillId="2" borderId="22" xfId="0" applyNumberFormat="1" applyFont="1" applyFill="1" applyBorder="1" applyAlignment="1" applyProtection="1">
      <alignment vertical="center" wrapText="1"/>
    </xf>
    <xf numFmtId="177" fontId="7" fillId="2" borderId="23" xfId="0" applyNumberFormat="1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/>
    </xf>
    <xf numFmtId="1" fontId="7" fillId="2" borderId="7" xfId="0" applyNumberFormat="1" applyFont="1" applyFill="1" applyBorder="1" applyAlignment="1">
      <alignment vertical="center"/>
    </xf>
    <xf numFmtId="177" fontId="7" fillId="2" borderId="24" xfId="0" applyNumberFormat="1" applyFont="1" applyFill="1" applyBorder="1" applyAlignment="1" applyProtection="1">
      <alignment vertical="center" wrapText="1"/>
    </xf>
    <xf numFmtId="0" fontId="4" fillId="2" borderId="24" xfId="0" applyNumberFormat="1" applyFont="1" applyFill="1" applyBorder="1" applyAlignment="1">
      <alignment vertical="center"/>
    </xf>
    <xf numFmtId="0" fontId="4" fillId="2" borderId="25" xfId="0" applyNumberFormat="1" applyFont="1" applyFill="1" applyBorder="1" applyAlignment="1">
      <alignment vertical="center"/>
    </xf>
    <xf numFmtId="177" fontId="7" fillId="2" borderId="15" xfId="0" applyNumberFormat="1" applyFont="1" applyFill="1" applyBorder="1" applyAlignment="1" applyProtection="1">
      <alignment vertical="center" wrapText="1"/>
    </xf>
    <xf numFmtId="177" fontId="7" fillId="2" borderId="25" xfId="0" applyNumberFormat="1" applyFont="1" applyFill="1" applyBorder="1" applyAlignment="1" applyProtection="1">
      <alignment vertical="center" wrapText="1"/>
    </xf>
    <xf numFmtId="177" fontId="7" fillId="2" borderId="26" xfId="0" applyNumberFormat="1" applyFont="1" applyFill="1" applyBorder="1" applyAlignment="1" applyProtection="1">
      <alignment vertical="center" wrapText="1"/>
    </xf>
    <xf numFmtId="0" fontId="4" fillId="2" borderId="27" xfId="0" applyNumberFormat="1" applyFont="1" applyFill="1" applyBorder="1" applyAlignment="1">
      <alignment vertical="center"/>
    </xf>
    <xf numFmtId="177" fontId="7" fillId="2" borderId="27" xfId="0" applyNumberFormat="1" applyFont="1" applyFill="1" applyBorder="1" applyAlignment="1" applyProtection="1">
      <alignment vertical="center" wrapText="1"/>
    </xf>
    <xf numFmtId="0" fontId="4" fillId="2" borderId="10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Alignment="1">
      <alignment horizontal="right" vertical="center"/>
    </xf>
    <xf numFmtId="0" fontId="0" fillId="3" borderId="1" xfId="0" applyNumberFormat="1" applyFont="1" applyFill="1" applyAlignment="1"/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29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left" vertical="center"/>
    </xf>
    <xf numFmtId="0" fontId="4" fillId="2" borderId="13" xfId="0" applyNumberFormat="1" applyFont="1" applyFill="1" applyBorder="1" applyAlignment="1" applyProtection="1">
      <alignment horizontal="left"/>
    </xf>
    <xf numFmtId="49" fontId="4" fillId="2" borderId="5" xfId="0" applyNumberFormat="1" applyFont="1" applyFill="1" applyBorder="1" applyAlignment="1" applyProtection="1">
      <alignment vertical="center" wrapText="1"/>
    </xf>
    <xf numFmtId="4" fontId="4" fillId="2" borderId="7" xfId="0" applyNumberFormat="1" applyFont="1" applyFill="1" applyBorder="1" applyAlignment="1" applyProtection="1">
      <alignment vertical="center" wrapText="1"/>
    </xf>
    <xf numFmtId="4" fontId="4" fillId="2" borderId="5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Alignment="1">
      <alignment horizontal="centerContinuous" vertical="center"/>
    </xf>
    <xf numFmtId="49" fontId="4" fillId="2" borderId="18" xfId="0" applyNumberFormat="1" applyFont="1" applyFill="1" applyBorder="1" applyAlignment="1" applyProtection="1">
      <alignment vertical="center" wrapText="1"/>
    </xf>
    <xf numFmtId="49" fontId="4" fillId="2" borderId="14" xfId="0" applyNumberFormat="1" applyFont="1" applyFill="1" applyBorder="1" applyAlignment="1" applyProtection="1">
      <alignment vertical="center" wrapText="1"/>
    </xf>
    <xf numFmtId="177" fontId="4" fillId="2" borderId="4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Alignment="1" applyProtection="1">
      <alignment horizontal="left" vertical="center"/>
    </xf>
    <xf numFmtId="0" fontId="4" fillId="2" borderId="1" xfId="0" applyNumberFormat="1" applyFont="1" applyFill="1" applyAlignment="1" applyProtection="1">
      <alignment horizontal="center" vertical="center" wrapText="1"/>
    </xf>
    <xf numFmtId="177" fontId="4" fillId="2" borderId="8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Alignment="1" applyProtection="1">
      <alignment horizontal="left"/>
    </xf>
    <xf numFmtId="0" fontId="4" fillId="2" borderId="14" xfId="0" applyNumberFormat="1" applyFont="1" applyFill="1" applyBorder="1" applyAlignment="1" applyProtection="1">
      <alignment horizontal="centerContinuous" vertical="center"/>
    </xf>
    <xf numFmtId="0" fontId="4" fillId="2" borderId="13" xfId="0" applyNumberFormat="1" applyFont="1" applyFill="1" applyBorder="1" applyAlignment="1" applyProtection="1">
      <alignment horizontal="centerContinuous" vertical="center"/>
    </xf>
    <xf numFmtId="1" fontId="0" fillId="2" borderId="1" xfId="0" applyFont="1" applyFill="1" applyAlignment="1">
      <alignment vertical="center" wrapText="1"/>
    </xf>
    <xf numFmtId="1" fontId="30" fillId="2" borderId="1" xfId="0" applyFont="1" applyFill="1" applyAlignment="1">
      <alignment vertical="center" wrapText="1"/>
    </xf>
    <xf numFmtId="1" fontId="30" fillId="2" borderId="5" xfId="0" applyFont="1" applyFill="1" applyBorder="1" applyAlignment="1">
      <alignment horizontal="center" vertical="center" wrapText="1"/>
    </xf>
    <xf numFmtId="179" fontId="7" fillId="2" borderId="5" xfId="0" applyNumberFormat="1" applyFont="1" applyFill="1" applyBorder="1" applyAlignment="1">
      <alignment horizontal="right" vertical="center" wrapText="1"/>
    </xf>
    <xf numFmtId="1" fontId="7" fillId="2" borderId="5" xfId="0" applyFont="1" applyFill="1" applyBorder="1" applyAlignment="1">
      <alignment horizontal="left" vertical="center" wrapText="1"/>
    </xf>
    <xf numFmtId="1" fontId="7" fillId="2" borderId="7" xfId="0" applyFont="1" applyFill="1" applyBorder="1" applyAlignment="1" applyProtection="1">
      <alignment horizontal="left" vertical="center" wrapText="1"/>
    </xf>
    <xf numFmtId="1" fontId="7" fillId="2" borderId="8" xfId="0" applyFont="1" applyFill="1" applyBorder="1" applyAlignment="1" applyProtection="1">
      <alignment horizontal="left" vertical="center" wrapText="1"/>
    </xf>
    <xf numFmtId="1" fontId="7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Alignment="1" applyProtection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178" fontId="4" fillId="2" borderId="5" xfId="0" applyNumberFormat="1" applyFont="1" applyFill="1" applyBorder="1" applyAlignment="1" applyProtection="1">
      <alignment horizontal="center" vertical="center" wrapText="1"/>
    </xf>
    <xf numFmtId="178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8" xfId="0" applyNumberFormat="1" applyFont="1" applyFill="1" applyBorder="1" applyAlignment="1" applyProtection="1">
      <alignment horizontal="center" vertical="center" wrapText="1"/>
    </xf>
    <xf numFmtId="0" fontId="7" fillId="2" borderId="19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12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18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1" fontId="4" fillId="2" borderId="19" xfId="0" applyNumberFormat="1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1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/>
    </xf>
    <xf numFmtId="0" fontId="4" fillId="2" borderId="30" xfId="0" applyNumberFormat="1" applyFont="1" applyFill="1" applyBorder="1" applyAlignment="1" applyProtection="1">
      <alignment horizontal="center" vertical="center" wrapText="1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1" fontId="4" fillId="2" borderId="18" xfId="0" applyNumberFormat="1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Alignment="1" applyProtection="1">
      <alignment horizontal="center" vertical="center" wrapText="1"/>
    </xf>
    <xf numFmtId="1" fontId="4" fillId="2" borderId="19" xfId="0" applyNumberFormat="1" applyFont="1" applyFill="1" applyBorder="1" applyAlignment="1" applyProtection="1">
      <alignment horizontal="center" vertical="center" wrapText="1"/>
    </xf>
    <xf numFmtId="1" fontId="4" fillId="2" borderId="1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" fontId="4" fillId="2" borderId="13" xfId="0" applyNumberFormat="1" applyFont="1" applyFill="1" applyBorder="1" applyAlignment="1" applyProtection="1">
      <alignment horizontal="center" vertical="center" wrapText="1"/>
    </xf>
    <xf numFmtId="1" fontId="4" fillId="2" borderId="17" xfId="0" applyNumberFormat="1" applyFont="1" applyFill="1" applyBorder="1" applyAlignment="1" applyProtection="1">
      <alignment horizontal="center" vertical="center" wrapText="1"/>
    </xf>
    <xf numFmtId="1" fontId="7" fillId="2" borderId="5" xfId="0" applyFont="1" applyFill="1" applyBorder="1" applyAlignment="1">
      <alignment horizontal="left" vertical="center" wrapText="1"/>
    </xf>
    <xf numFmtId="1" fontId="0" fillId="2" borderId="42" xfId="0" applyFont="1" applyFill="1" applyBorder="1" applyAlignment="1" applyProtection="1">
      <alignment vertical="center" wrapText="1"/>
    </xf>
    <xf numFmtId="1" fontId="0" fillId="2" borderId="25" xfId="0" applyFont="1" applyFill="1" applyBorder="1" applyAlignment="1" applyProtection="1">
      <alignment vertical="center" wrapText="1"/>
    </xf>
    <xf numFmtId="1" fontId="7" fillId="2" borderId="5" xfId="0" applyFont="1" applyFill="1" applyBorder="1" applyAlignment="1">
      <alignment horizontal="center" vertical="center" wrapText="1"/>
    </xf>
    <xf numFmtId="1" fontId="7" fillId="2" borderId="7" xfId="0" applyFont="1" applyFill="1" applyBorder="1" applyAlignment="1" applyProtection="1">
      <alignment horizontal="left" vertical="center" wrapText="1"/>
    </xf>
    <xf numFmtId="1" fontId="0" fillId="2" borderId="40" xfId="0" applyFont="1" applyFill="1" applyBorder="1" applyAlignment="1" applyProtection="1">
      <alignment vertical="center" wrapText="1"/>
    </xf>
    <xf numFmtId="1" fontId="0" fillId="2" borderId="43" xfId="0" applyFont="1" applyFill="1" applyBorder="1" applyAlignment="1" applyProtection="1">
      <alignment vertical="center" wrapText="1"/>
    </xf>
    <xf numFmtId="1" fontId="7" fillId="2" borderId="8" xfId="0" applyFont="1" applyFill="1" applyBorder="1" applyAlignment="1" applyProtection="1">
      <alignment horizontal="left" vertical="center" wrapText="1"/>
    </xf>
    <xf numFmtId="1" fontId="0" fillId="2" borderId="41" xfId="0" applyFont="1" applyFill="1" applyBorder="1" applyAlignment="1" applyProtection="1">
      <alignment vertical="center" wrapText="1"/>
    </xf>
    <xf numFmtId="1" fontId="0" fillId="2" borderId="44" xfId="0" applyFont="1" applyFill="1" applyBorder="1" applyAlignment="1" applyProtection="1">
      <alignment vertical="center" wrapText="1"/>
    </xf>
    <xf numFmtId="179" fontId="7" fillId="2" borderId="5" xfId="0" applyNumberFormat="1" applyFont="1" applyFill="1" applyBorder="1" applyAlignment="1">
      <alignment horizontal="right" vertical="center" wrapText="1"/>
    </xf>
    <xf numFmtId="1" fontId="29" fillId="2" borderId="1" xfId="0" applyFont="1" applyFill="1" applyAlignment="1">
      <alignment horizontal="center" vertical="center" wrapText="1"/>
    </xf>
    <xf numFmtId="1" fontId="0" fillId="2" borderId="1" xfId="0" applyFont="1" applyFill="1" applyAlignment="1">
      <alignment horizontal="right" vertical="center" wrapText="1"/>
    </xf>
    <xf numFmtId="1" fontId="30" fillId="2" borderId="5" xfId="0" applyFont="1" applyFill="1" applyBorder="1" applyAlignment="1">
      <alignment horizontal="center" vertical="center" wrapText="1"/>
    </xf>
    <xf numFmtId="1" fontId="30" fillId="2" borderId="9" xfId="0" applyFont="1" applyFill="1" applyBorder="1" applyAlignment="1">
      <alignment horizontal="center" vertical="center" wrapText="1"/>
    </xf>
  </cellXfs>
  <cellStyles count="83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3E3E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showGridLines="0" showZeros="0" tabSelected="1" topLeftCell="A6" workbookViewId="0">
      <selection activeCell="A9" sqref="A9"/>
    </sheetView>
  </sheetViews>
  <sheetFormatPr defaultRowHeight="10.8" x14ac:dyDescent="0.15"/>
  <cols>
    <col min="1" max="1" width="163.875" customWidth="1"/>
  </cols>
  <sheetData>
    <row r="1" spans="1:1" ht="15.6" x14ac:dyDescent="0.25">
      <c r="A1" s="1"/>
    </row>
    <row r="3" spans="1:1" ht="63.75" customHeight="1" x14ac:dyDescent="0.15">
      <c r="A3" s="2" t="s">
        <v>0</v>
      </c>
    </row>
    <row r="4" spans="1:1" ht="107.25" customHeight="1" x14ac:dyDescent="0.85">
      <c r="A4" s="3" t="s">
        <v>1</v>
      </c>
    </row>
    <row r="5" spans="1:1" ht="409.6" hidden="1" customHeight="1" x14ac:dyDescent="0.15">
      <c r="A5" s="4"/>
    </row>
    <row r="6" spans="1:1" ht="22.2" x14ac:dyDescent="0.3">
      <c r="A6" s="5"/>
    </row>
    <row r="7" spans="1:1" ht="57" customHeight="1" x14ac:dyDescent="0.3">
      <c r="A7" s="5"/>
    </row>
    <row r="8" spans="1:1" ht="78" customHeight="1" x14ac:dyDescent="0.15"/>
    <row r="9" spans="1:1" ht="82.5" customHeight="1" x14ac:dyDescent="0.15">
      <c r="A9" s="6" t="s">
        <v>493</v>
      </c>
    </row>
  </sheetData>
  <phoneticPr fontId="4" type="noConversion"/>
  <printOptions horizontalCentered="1" verticalCentered="1"/>
  <pageMargins left="0.59027779999999996" right="0.59027779999999996" top="0.59027779999999996" bottom="0.59027779999999996" header="0.59027779999999996" footer="0.3937499999999999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showZeros="0" workbookViewId="0"/>
  </sheetViews>
  <sheetFormatPr defaultRowHeight="10.8" x14ac:dyDescent="0.15"/>
  <cols>
    <col min="1" max="1" width="15.5" customWidth="1"/>
    <col min="2" max="2" width="38.875" customWidth="1"/>
    <col min="3" max="8" width="18" customWidth="1"/>
  </cols>
  <sheetData>
    <row r="1" spans="1:8" ht="20.100000000000001" customHeight="1" x14ac:dyDescent="0.15">
      <c r="A1" s="11"/>
      <c r="B1" s="11"/>
      <c r="C1" s="11"/>
      <c r="D1" s="11"/>
      <c r="E1" s="96"/>
      <c r="F1" s="11"/>
      <c r="G1" s="11"/>
      <c r="H1" s="8" t="s">
        <v>386</v>
      </c>
    </row>
    <row r="2" spans="1:8" ht="25.5" customHeight="1" x14ac:dyDescent="0.15">
      <c r="A2" s="114" t="s">
        <v>387</v>
      </c>
      <c r="B2" s="114"/>
      <c r="C2" s="114"/>
      <c r="D2" s="114"/>
      <c r="E2" s="114"/>
      <c r="F2" s="114"/>
      <c r="G2" s="114"/>
      <c r="H2" s="114"/>
    </row>
    <row r="3" spans="1:8" ht="20.100000000000001" customHeight="1" x14ac:dyDescent="0.15">
      <c r="A3" s="100" t="s">
        <v>0</v>
      </c>
      <c r="B3" s="42"/>
      <c r="C3" s="42"/>
      <c r="D3" s="42"/>
      <c r="E3" s="42"/>
      <c r="F3" s="42"/>
      <c r="G3" s="42"/>
      <c r="H3" s="8" t="s">
        <v>4</v>
      </c>
    </row>
    <row r="4" spans="1:8" ht="20.100000000000001" customHeight="1" x14ac:dyDescent="0.15">
      <c r="A4" s="161" t="s">
        <v>388</v>
      </c>
      <c r="B4" s="161" t="s">
        <v>389</v>
      </c>
      <c r="C4" s="129" t="s">
        <v>390</v>
      </c>
      <c r="D4" s="129"/>
      <c r="E4" s="130"/>
      <c r="F4" s="130"/>
      <c r="G4" s="130"/>
      <c r="H4" s="129"/>
    </row>
    <row r="5" spans="1:8" ht="20.100000000000001" customHeight="1" x14ac:dyDescent="0.15">
      <c r="A5" s="161"/>
      <c r="B5" s="161"/>
      <c r="C5" s="156" t="s">
        <v>58</v>
      </c>
      <c r="D5" s="122" t="s">
        <v>238</v>
      </c>
      <c r="E5" s="148" t="s">
        <v>391</v>
      </c>
      <c r="F5" s="165"/>
      <c r="G5" s="149"/>
      <c r="H5" s="170" t="s">
        <v>243</v>
      </c>
    </row>
    <row r="6" spans="1:8" ht="33.75" customHeight="1" x14ac:dyDescent="0.15">
      <c r="A6" s="121"/>
      <c r="B6" s="121"/>
      <c r="C6" s="171"/>
      <c r="D6" s="125"/>
      <c r="E6" s="87" t="s">
        <v>73</v>
      </c>
      <c r="F6" s="101" t="s">
        <v>392</v>
      </c>
      <c r="G6" s="89" t="s">
        <v>393</v>
      </c>
      <c r="H6" s="160"/>
    </row>
    <row r="7" spans="1:8" ht="20.100000000000001" customHeight="1" x14ac:dyDescent="0.15">
      <c r="A7" s="51" t="s">
        <v>84</v>
      </c>
      <c r="B7" s="93" t="s">
        <v>0</v>
      </c>
      <c r="C7" s="54">
        <f>SUM(D7,F7:H7)</f>
        <v>35.82</v>
      </c>
      <c r="D7" s="52">
        <v>0</v>
      </c>
      <c r="E7" s="52">
        <f>SUM(F7:G7)</f>
        <v>20</v>
      </c>
      <c r="F7" s="52">
        <v>0</v>
      </c>
      <c r="G7" s="53">
        <v>20</v>
      </c>
      <c r="H7" s="102">
        <v>15.82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4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workbookViewId="0"/>
  </sheetViews>
  <sheetFormatPr defaultRowHeight="10.8" x14ac:dyDescent="0.15"/>
  <cols>
    <col min="1" max="3" width="5.625" customWidth="1"/>
    <col min="4" max="4" width="17" customWidth="1"/>
    <col min="5" max="5" width="92.375" customWidth="1"/>
    <col min="6" max="8" width="18.125" customWidth="1"/>
  </cols>
  <sheetData>
    <row r="1" spans="1:8" ht="20.100000000000001" customHeight="1" x14ac:dyDescent="0.15">
      <c r="A1" s="36"/>
      <c r="B1" s="37"/>
      <c r="C1" s="37"/>
      <c r="D1" s="37"/>
      <c r="E1" s="37"/>
      <c r="F1" s="37"/>
      <c r="G1" s="37"/>
      <c r="H1" s="84" t="s">
        <v>394</v>
      </c>
    </row>
    <row r="2" spans="1:8" ht="20.100000000000001" customHeight="1" x14ac:dyDescent="0.15">
      <c r="A2" s="114" t="s">
        <v>395</v>
      </c>
      <c r="B2" s="114"/>
      <c r="C2" s="114"/>
      <c r="D2" s="114"/>
      <c r="E2" s="114"/>
      <c r="F2" s="114"/>
      <c r="G2" s="114"/>
      <c r="H2" s="114"/>
    </row>
    <row r="3" spans="1:8" ht="20.100000000000001" customHeight="1" x14ac:dyDescent="0.15">
      <c r="A3" s="40" t="s">
        <v>396</v>
      </c>
      <c r="B3" s="41"/>
      <c r="C3" s="41"/>
      <c r="D3" s="41"/>
      <c r="E3" s="41"/>
      <c r="F3" s="103"/>
      <c r="G3" s="103"/>
      <c r="H3" s="8" t="s">
        <v>4</v>
      </c>
    </row>
    <row r="4" spans="1:8" ht="20.100000000000001" customHeight="1" x14ac:dyDescent="0.15">
      <c r="A4" s="117" t="s">
        <v>57</v>
      </c>
      <c r="B4" s="118"/>
      <c r="C4" s="118"/>
      <c r="D4" s="118"/>
      <c r="E4" s="119"/>
      <c r="F4" s="172" t="s">
        <v>397</v>
      </c>
      <c r="G4" s="129"/>
      <c r="H4" s="129"/>
    </row>
    <row r="5" spans="1:8" ht="20.100000000000001" customHeight="1" x14ac:dyDescent="0.15">
      <c r="A5" s="117" t="s">
        <v>68</v>
      </c>
      <c r="B5" s="118"/>
      <c r="C5" s="119"/>
      <c r="D5" s="173" t="s">
        <v>69</v>
      </c>
      <c r="E5" s="122" t="s">
        <v>115</v>
      </c>
      <c r="F5" s="124" t="s">
        <v>58</v>
      </c>
      <c r="G5" s="124" t="s">
        <v>111</v>
      </c>
      <c r="H5" s="129" t="s">
        <v>112</v>
      </c>
    </row>
    <row r="6" spans="1:8" ht="20.100000000000001" customHeight="1" x14ac:dyDescent="0.15">
      <c r="A6" s="47" t="s">
        <v>78</v>
      </c>
      <c r="B6" s="46" t="s">
        <v>79</v>
      </c>
      <c r="C6" s="48" t="s">
        <v>80</v>
      </c>
      <c r="D6" s="174"/>
      <c r="E6" s="121"/>
      <c r="F6" s="125"/>
      <c r="G6" s="125"/>
      <c r="H6" s="130"/>
    </row>
    <row r="7" spans="1:8" ht="20.100000000000001" customHeight="1" x14ac:dyDescent="0.15">
      <c r="A7" s="51" t="s">
        <v>37</v>
      </c>
      <c r="B7" s="51" t="s">
        <v>37</v>
      </c>
      <c r="C7" s="51" t="s">
        <v>37</v>
      </c>
      <c r="D7" s="51" t="s">
        <v>37</v>
      </c>
      <c r="E7" s="51" t="s">
        <v>37</v>
      </c>
      <c r="F7" s="53">
        <f t="shared" ref="F7:F16" si="0">SUM(G7:H7)</f>
        <v>0</v>
      </c>
      <c r="G7" s="54" t="s">
        <v>37</v>
      </c>
      <c r="H7" s="53" t="s">
        <v>37</v>
      </c>
    </row>
    <row r="8" spans="1:8" ht="20.100000000000001" customHeight="1" x14ac:dyDescent="0.15">
      <c r="A8" s="51" t="s">
        <v>37</v>
      </c>
      <c r="B8" s="51" t="s">
        <v>37</v>
      </c>
      <c r="C8" s="51" t="s">
        <v>37</v>
      </c>
      <c r="D8" s="51" t="s">
        <v>37</v>
      </c>
      <c r="E8" s="51" t="s">
        <v>37</v>
      </c>
      <c r="F8" s="53">
        <f t="shared" si="0"/>
        <v>0</v>
      </c>
      <c r="G8" s="54" t="s">
        <v>37</v>
      </c>
      <c r="H8" s="53" t="s">
        <v>37</v>
      </c>
    </row>
    <row r="9" spans="1:8" ht="20.100000000000001" customHeight="1" x14ac:dyDescent="0.15">
      <c r="A9" s="51" t="s">
        <v>37</v>
      </c>
      <c r="B9" s="51" t="s">
        <v>37</v>
      </c>
      <c r="C9" s="51" t="s">
        <v>37</v>
      </c>
      <c r="D9" s="51" t="s">
        <v>37</v>
      </c>
      <c r="E9" s="51" t="s">
        <v>37</v>
      </c>
      <c r="F9" s="53">
        <f t="shared" si="0"/>
        <v>0</v>
      </c>
      <c r="G9" s="54" t="s">
        <v>37</v>
      </c>
      <c r="H9" s="53" t="s">
        <v>37</v>
      </c>
    </row>
    <row r="10" spans="1:8" ht="20.100000000000001" customHeight="1" x14ac:dyDescent="0.15">
      <c r="A10" s="51" t="s">
        <v>37</v>
      </c>
      <c r="B10" s="51" t="s">
        <v>37</v>
      </c>
      <c r="C10" s="51" t="s">
        <v>37</v>
      </c>
      <c r="D10" s="51" t="s">
        <v>37</v>
      </c>
      <c r="E10" s="51" t="s">
        <v>37</v>
      </c>
      <c r="F10" s="53">
        <f t="shared" si="0"/>
        <v>0</v>
      </c>
      <c r="G10" s="54" t="s">
        <v>37</v>
      </c>
      <c r="H10" s="53" t="s">
        <v>37</v>
      </c>
    </row>
    <row r="11" spans="1:8" ht="20.100000000000001" customHeight="1" x14ac:dyDescent="0.15">
      <c r="A11" s="51" t="s">
        <v>37</v>
      </c>
      <c r="B11" s="51" t="s">
        <v>37</v>
      </c>
      <c r="C11" s="51" t="s">
        <v>37</v>
      </c>
      <c r="D11" s="51" t="s">
        <v>37</v>
      </c>
      <c r="E11" s="51" t="s">
        <v>37</v>
      </c>
      <c r="F11" s="53">
        <f t="shared" si="0"/>
        <v>0</v>
      </c>
      <c r="G11" s="54" t="s">
        <v>37</v>
      </c>
      <c r="H11" s="53" t="s">
        <v>37</v>
      </c>
    </row>
    <row r="12" spans="1:8" ht="20.100000000000001" customHeight="1" x14ac:dyDescent="0.15">
      <c r="A12" s="51" t="s">
        <v>37</v>
      </c>
      <c r="B12" s="51" t="s">
        <v>37</v>
      </c>
      <c r="C12" s="51" t="s">
        <v>37</v>
      </c>
      <c r="D12" s="51" t="s">
        <v>37</v>
      </c>
      <c r="E12" s="51" t="s">
        <v>37</v>
      </c>
      <c r="F12" s="53">
        <f t="shared" si="0"/>
        <v>0</v>
      </c>
      <c r="G12" s="54" t="s">
        <v>37</v>
      </c>
      <c r="H12" s="53" t="s">
        <v>37</v>
      </c>
    </row>
    <row r="13" spans="1:8" ht="20.100000000000001" customHeight="1" x14ac:dyDescent="0.15">
      <c r="A13" s="51" t="s">
        <v>37</v>
      </c>
      <c r="B13" s="51" t="s">
        <v>37</v>
      </c>
      <c r="C13" s="51" t="s">
        <v>37</v>
      </c>
      <c r="D13" s="51" t="s">
        <v>37</v>
      </c>
      <c r="E13" s="51" t="s">
        <v>37</v>
      </c>
      <c r="F13" s="53">
        <f t="shared" si="0"/>
        <v>0</v>
      </c>
      <c r="G13" s="54" t="s">
        <v>37</v>
      </c>
      <c r="H13" s="53" t="s">
        <v>37</v>
      </c>
    </row>
    <row r="14" spans="1:8" ht="20.100000000000001" customHeight="1" x14ac:dyDescent="0.15">
      <c r="A14" s="51" t="s">
        <v>37</v>
      </c>
      <c r="B14" s="51" t="s">
        <v>37</v>
      </c>
      <c r="C14" s="51" t="s">
        <v>37</v>
      </c>
      <c r="D14" s="51" t="s">
        <v>37</v>
      </c>
      <c r="E14" s="51" t="s">
        <v>37</v>
      </c>
      <c r="F14" s="53">
        <f t="shared" si="0"/>
        <v>0</v>
      </c>
      <c r="G14" s="54" t="s">
        <v>37</v>
      </c>
      <c r="H14" s="53" t="s">
        <v>37</v>
      </c>
    </row>
    <row r="15" spans="1:8" ht="20.100000000000001" customHeight="1" x14ac:dyDescent="0.15">
      <c r="A15" s="51" t="s">
        <v>37</v>
      </c>
      <c r="B15" s="51" t="s">
        <v>37</v>
      </c>
      <c r="C15" s="51" t="s">
        <v>37</v>
      </c>
      <c r="D15" s="51" t="s">
        <v>37</v>
      </c>
      <c r="E15" s="51" t="s">
        <v>37</v>
      </c>
      <c r="F15" s="53">
        <f t="shared" si="0"/>
        <v>0</v>
      </c>
      <c r="G15" s="54" t="s">
        <v>37</v>
      </c>
      <c r="H15" s="53" t="s">
        <v>37</v>
      </c>
    </row>
    <row r="16" spans="1:8" ht="20.100000000000001" customHeight="1" x14ac:dyDescent="0.15">
      <c r="A16" s="51" t="s">
        <v>37</v>
      </c>
      <c r="B16" s="51" t="s">
        <v>37</v>
      </c>
      <c r="C16" s="51" t="s">
        <v>37</v>
      </c>
      <c r="D16" s="51" t="s">
        <v>37</v>
      </c>
      <c r="E16" s="51" t="s">
        <v>37</v>
      </c>
      <c r="F16" s="53">
        <f t="shared" si="0"/>
        <v>0</v>
      </c>
      <c r="G16" s="54" t="s">
        <v>37</v>
      </c>
      <c r="H16" s="53" t="s">
        <v>37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honeticPr fontId="4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workbookViewId="0"/>
  </sheetViews>
  <sheetFormatPr defaultRowHeight="10.8" x14ac:dyDescent="0.15"/>
  <cols>
    <col min="1" max="1" width="15.5" customWidth="1"/>
    <col min="2" max="2" width="38.875" customWidth="1"/>
    <col min="3" max="8" width="18" customWidth="1"/>
  </cols>
  <sheetData>
    <row r="1" spans="1:8" ht="20.100000000000001" customHeight="1" x14ac:dyDescent="0.15">
      <c r="A1" s="11"/>
      <c r="B1" s="11"/>
      <c r="C1" s="11"/>
      <c r="D1" s="11"/>
      <c r="E1" s="96"/>
      <c r="F1" s="11"/>
      <c r="G1" s="11"/>
      <c r="H1" s="8" t="s">
        <v>398</v>
      </c>
    </row>
    <row r="2" spans="1:8" ht="25.5" customHeight="1" x14ac:dyDescent="0.15">
      <c r="A2" s="114" t="s">
        <v>399</v>
      </c>
      <c r="B2" s="114"/>
      <c r="C2" s="114"/>
      <c r="D2" s="114"/>
      <c r="E2" s="114"/>
      <c r="F2" s="114"/>
      <c r="G2" s="114"/>
      <c r="H2" s="114"/>
    </row>
    <row r="3" spans="1:8" ht="20.100000000000001" customHeight="1" x14ac:dyDescent="0.15">
      <c r="A3" s="100" t="s">
        <v>0</v>
      </c>
      <c r="B3" s="42"/>
      <c r="C3" s="42"/>
      <c r="D3" s="42"/>
      <c r="E3" s="42"/>
      <c r="F3" s="42"/>
      <c r="G3" s="42"/>
      <c r="H3" s="8" t="s">
        <v>4</v>
      </c>
    </row>
    <row r="4" spans="1:8" ht="20.100000000000001" customHeight="1" x14ac:dyDescent="0.15">
      <c r="A4" s="161" t="s">
        <v>388</v>
      </c>
      <c r="B4" s="161" t="s">
        <v>389</v>
      </c>
      <c r="C4" s="129" t="s">
        <v>390</v>
      </c>
      <c r="D4" s="129"/>
      <c r="E4" s="129"/>
      <c r="F4" s="129"/>
      <c r="G4" s="129"/>
      <c r="H4" s="129"/>
    </row>
    <row r="5" spans="1:8" ht="20.100000000000001" customHeight="1" x14ac:dyDescent="0.15">
      <c r="A5" s="161"/>
      <c r="B5" s="161"/>
      <c r="C5" s="156" t="s">
        <v>58</v>
      </c>
      <c r="D5" s="122" t="s">
        <v>238</v>
      </c>
      <c r="E5" s="104" t="s">
        <v>391</v>
      </c>
      <c r="F5" s="105"/>
      <c r="G5" s="105"/>
      <c r="H5" s="159" t="s">
        <v>243</v>
      </c>
    </row>
    <row r="6" spans="1:8" ht="33.75" customHeight="1" x14ac:dyDescent="0.15">
      <c r="A6" s="121"/>
      <c r="B6" s="121"/>
      <c r="C6" s="171"/>
      <c r="D6" s="125"/>
      <c r="E6" s="87" t="s">
        <v>73</v>
      </c>
      <c r="F6" s="101" t="s">
        <v>392</v>
      </c>
      <c r="G6" s="89" t="s">
        <v>393</v>
      </c>
      <c r="H6" s="160"/>
    </row>
    <row r="7" spans="1:8" ht="20.100000000000001" customHeight="1" x14ac:dyDescent="0.15">
      <c r="A7" s="51" t="s">
        <v>37</v>
      </c>
      <c r="B7" s="93" t="s">
        <v>37</v>
      </c>
      <c r="C7" s="54">
        <f t="shared" ref="C7:C16" si="0">SUM(D7,F7:H7)</f>
        <v>0</v>
      </c>
      <c r="D7" s="52" t="s">
        <v>37</v>
      </c>
      <c r="E7" s="52">
        <f t="shared" ref="E7:E16" si="1">SUM(F7:G7)</f>
        <v>0</v>
      </c>
      <c r="F7" s="52" t="s">
        <v>37</v>
      </c>
      <c r="G7" s="53" t="s">
        <v>37</v>
      </c>
      <c r="H7" s="102" t="s">
        <v>37</v>
      </c>
    </row>
    <row r="8" spans="1:8" ht="20.100000000000001" customHeight="1" x14ac:dyDescent="0.15">
      <c r="A8" s="51" t="s">
        <v>37</v>
      </c>
      <c r="B8" s="93" t="s">
        <v>37</v>
      </c>
      <c r="C8" s="54">
        <f t="shared" si="0"/>
        <v>0</v>
      </c>
      <c r="D8" s="52" t="s">
        <v>37</v>
      </c>
      <c r="E8" s="52">
        <f t="shared" si="1"/>
        <v>0</v>
      </c>
      <c r="F8" s="52" t="s">
        <v>37</v>
      </c>
      <c r="G8" s="53" t="s">
        <v>37</v>
      </c>
      <c r="H8" s="102" t="s">
        <v>37</v>
      </c>
    </row>
    <row r="9" spans="1:8" ht="20.100000000000001" customHeight="1" x14ac:dyDescent="0.15">
      <c r="A9" s="51" t="s">
        <v>37</v>
      </c>
      <c r="B9" s="93" t="s">
        <v>37</v>
      </c>
      <c r="C9" s="54">
        <f t="shared" si="0"/>
        <v>0</v>
      </c>
      <c r="D9" s="52" t="s">
        <v>37</v>
      </c>
      <c r="E9" s="52">
        <f t="shared" si="1"/>
        <v>0</v>
      </c>
      <c r="F9" s="52" t="s">
        <v>37</v>
      </c>
      <c r="G9" s="53" t="s">
        <v>37</v>
      </c>
      <c r="H9" s="102" t="s">
        <v>37</v>
      </c>
    </row>
    <row r="10" spans="1:8" ht="20.100000000000001" customHeight="1" x14ac:dyDescent="0.15">
      <c r="A10" s="51" t="s">
        <v>37</v>
      </c>
      <c r="B10" s="93" t="s">
        <v>37</v>
      </c>
      <c r="C10" s="54">
        <f t="shared" si="0"/>
        <v>0</v>
      </c>
      <c r="D10" s="52" t="s">
        <v>37</v>
      </c>
      <c r="E10" s="52">
        <f t="shared" si="1"/>
        <v>0</v>
      </c>
      <c r="F10" s="52" t="s">
        <v>37</v>
      </c>
      <c r="G10" s="53" t="s">
        <v>37</v>
      </c>
      <c r="H10" s="102" t="s">
        <v>37</v>
      </c>
    </row>
    <row r="11" spans="1:8" ht="20.100000000000001" customHeight="1" x14ac:dyDescent="0.15">
      <c r="A11" s="51" t="s">
        <v>37</v>
      </c>
      <c r="B11" s="93" t="s">
        <v>37</v>
      </c>
      <c r="C11" s="54">
        <f t="shared" si="0"/>
        <v>0</v>
      </c>
      <c r="D11" s="52" t="s">
        <v>37</v>
      </c>
      <c r="E11" s="52">
        <f t="shared" si="1"/>
        <v>0</v>
      </c>
      <c r="F11" s="52" t="s">
        <v>37</v>
      </c>
      <c r="G11" s="53" t="s">
        <v>37</v>
      </c>
      <c r="H11" s="102" t="s">
        <v>37</v>
      </c>
    </row>
    <row r="12" spans="1:8" ht="20.100000000000001" customHeight="1" x14ac:dyDescent="0.15">
      <c r="A12" s="51" t="s">
        <v>37</v>
      </c>
      <c r="B12" s="93" t="s">
        <v>37</v>
      </c>
      <c r="C12" s="54">
        <f t="shared" si="0"/>
        <v>0</v>
      </c>
      <c r="D12" s="52" t="s">
        <v>37</v>
      </c>
      <c r="E12" s="52">
        <f t="shared" si="1"/>
        <v>0</v>
      </c>
      <c r="F12" s="52" t="s">
        <v>37</v>
      </c>
      <c r="G12" s="53" t="s">
        <v>37</v>
      </c>
      <c r="H12" s="102" t="s">
        <v>37</v>
      </c>
    </row>
    <row r="13" spans="1:8" ht="20.100000000000001" customHeight="1" x14ac:dyDescent="0.15">
      <c r="A13" s="51" t="s">
        <v>37</v>
      </c>
      <c r="B13" s="93" t="s">
        <v>37</v>
      </c>
      <c r="C13" s="54">
        <f t="shared" si="0"/>
        <v>0</v>
      </c>
      <c r="D13" s="52" t="s">
        <v>37</v>
      </c>
      <c r="E13" s="52">
        <f t="shared" si="1"/>
        <v>0</v>
      </c>
      <c r="F13" s="52" t="s">
        <v>37</v>
      </c>
      <c r="G13" s="53" t="s">
        <v>37</v>
      </c>
      <c r="H13" s="102" t="s">
        <v>37</v>
      </c>
    </row>
    <row r="14" spans="1:8" ht="20.100000000000001" customHeight="1" x14ac:dyDescent="0.15">
      <c r="A14" s="51" t="s">
        <v>37</v>
      </c>
      <c r="B14" s="93" t="s">
        <v>37</v>
      </c>
      <c r="C14" s="54">
        <f t="shared" si="0"/>
        <v>0</v>
      </c>
      <c r="D14" s="52" t="s">
        <v>37</v>
      </c>
      <c r="E14" s="52">
        <f t="shared" si="1"/>
        <v>0</v>
      </c>
      <c r="F14" s="52" t="s">
        <v>37</v>
      </c>
      <c r="G14" s="53" t="s">
        <v>37</v>
      </c>
      <c r="H14" s="102" t="s">
        <v>37</v>
      </c>
    </row>
    <row r="15" spans="1:8" ht="20.100000000000001" customHeight="1" x14ac:dyDescent="0.15">
      <c r="A15" s="51" t="s">
        <v>37</v>
      </c>
      <c r="B15" s="93" t="s">
        <v>37</v>
      </c>
      <c r="C15" s="54">
        <f t="shared" si="0"/>
        <v>0</v>
      </c>
      <c r="D15" s="52" t="s">
        <v>37</v>
      </c>
      <c r="E15" s="52">
        <f t="shared" si="1"/>
        <v>0</v>
      </c>
      <c r="F15" s="52" t="s">
        <v>37</v>
      </c>
      <c r="G15" s="53" t="s">
        <v>37</v>
      </c>
      <c r="H15" s="102" t="s">
        <v>37</v>
      </c>
    </row>
    <row r="16" spans="1:8" ht="20.100000000000001" customHeight="1" x14ac:dyDescent="0.15">
      <c r="A16" s="51" t="s">
        <v>37</v>
      </c>
      <c r="B16" s="93" t="s">
        <v>37</v>
      </c>
      <c r="C16" s="54">
        <f t="shared" si="0"/>
        <v>0</v>
      </c>
      <c r="D16" s="52" t="s">
        <v>37</v>
      </c>
      <c r="E16" s="52">
        <f t="shared" si="1"/>
        <v>0</v>
      </c>
      <c r="F16" s="52" t="s">
        <v>37</v>
      </c>
      <c r="G16" s="53" t="s">
        <v>37</v>
      </c>
      <c r="H16" s="102" t="s">
        <v>37</v>
      </c>
    </row>
  </sheetData>
  <mergeCells count="7">
    <mergeCell ref="A2:H2"/>
    <mergeCell ref="C4:H4"/>
    <mergeCell ref="H5:H6"/>
    <mergeCell ref="A4:A6"/>
    <mergeCell ref="B4:B6"/>
    <mergeCell ref="C5:C6"/>
    <mergeCell ref="D5:D6"/>
  </mergeCells>
  <phoneticPr fontId="4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workbookViewId="0"/>
  </sheetViews>
  <sheetFormatPr defaultRowHeight="10.8" x14ac:dyDescent="0.15"/>
  <cols>
    <col min="1" max="3" width="5.625" customWidth="1"/>
    <col min="4" max="4" width="17" customWidth="1"/>
    <col min="5" max="5" width="92.375" customWidth="1"/>
    <col min="6" max="8" width="18.125" customWidth="1"/>
  </cols>
  <sheetData>
    <row r="1" spans="1:8" ht="20.100000000000001" customHeight="1" x14ac:dyDescent="0.15">
      <c r="A1" s="36"/>
      <c r="B1" s="37"/>
      <c r="C1" s="37"/>
      <c r="D1" s="37"/>
      <c r="E1" s="37"/>
      <c r="F1" s="37"/>
      <c r="G1" s="37"/>
      <c r="H1" s="84" t="s">
        <v>400</v>
      </c>
    </row>
    <row r="2" spans="1:8" ht="20.100000000000001" customHeight="1" x14ac:dyDescent="0.15">
      <c r="A2" s="114" t="s">
        <v>401</v>
      </c>
      <c r="B2" s="114"/>
      <c r="C2" s="114"/>
      <c r="D2" s="114"/>
      <c r="E2" s="114"/>
      <c r="F2" s="114"/>
      <c r="G2" s="114"/>
      <c r="H2" s="114"/>
    </row>
    <row r="3" spans="1:8" ht="20.100000000000001" customHeight="1" x14ac:dyDescent="0.15">
      <c r="A3" s="40" t="s">
        <v>0</v>
      </c>
      <c r="B3" s="41"/>
      <c r="C3" s="41"/>
      <c r="D3" s="41"/>
      <c r="E3" s="41"/>
      <c r="F3" s="103"/>
      <c r="G3" s="103"/>
      <c r="H3" s="8" t="s">
        <v>4</v>
      </c>
    </row>
    <row r="4" spans="1:8" ht="20.100000000000001" customHeight="1" x14ac:dyDescent="0.15">
      <c r="A4" s="117" t="s">
        <v>57</v>
      </c>
      <c r="B4" s="118"/>
      <c r="C4" s="118"/>
      <c r="D4" s="118"/>
      <c r="E4" s="119"/>
      <c r="F4" s="172" t="s">
        <v>402</v>
      </c>
      <c r="G4" s="129"/>
      <c r="H4" s="129"/>
    </row>
    <row r="5" spans="1:8" ht="20.100000000000001" customHeight="1" x14ac:dyDescent="0.15">
      <c r="A5" s="117" t="s">
        <v>68</v>
      </c>
      <c r="B5" s="118"/>
      <c r="C5" s="119"/>
      <c r="D5" s="173" t="s">
        <v>69</v>
      </c>
      <c r="E5" s="122" t="s">
        <v>115</v>
      </c>
      <c r="F5" s="124" t="s">
        <v>58</v>
      </c>
      <c r="G5" s="124" t="s">
        <v>111</v>
      </c>
      <c r="H5" s="129" t="s">
        <v>112</v>
      </c>
    </row>
    <row r="6" spans="1:8" ht="20.100000000000001" customHeight="1" x14ac:dyDescent="0.15">
      <c r="A6" s="47" t="s">
        <v>78</v>
      </c>
      <c r="B6" s="46" t="s">
        <v>79</v>
      </c>
      <c r="C6" s="48" t="s">
        <v>80</v>
      </c>
      <c r="D6" s="174"/>
      <c r="E6" s="121"/>
      <c r="F6" s="125"/>
      <c r="G6" s="125"/>
      <c r="H6" s="130"/>
    </row>
    <row r="7" spans="1:8" ht="20.100000000000001" customHeight="1" x14ac:dyDescent="0.15">
      <c r="A7" s="51" t="s">
        <v>37</v>
      </c>
      <c r="B7" s="51" t="s">
        <v>37</v>
      </c>
      <c r="C7" s="51" t="s">
        <v>37</v>
      </c>
      <c r="D7" s="51" t="s">
        <v>37</v>
      </c>
      <c r="E7" s="51" t="s">
        <v>37</v>
      </c>
      <c r="F7" s="53">
        <f t="shared" ref="F7:F16" si="0">SUM(G7:H7)</f>
        <v>0</v>
      </c>
      <c r="G7" s="54" t="s">
        <v>37</v>
      </c>
      <c r="H7" s="53" t="s">
        <v>37</v>
      </c>
    </row>
    <row r="8" spans="1:8" ht="20.100000000000001" customHeight="1" x14ac:dyDescent="0.15">
      <c r="A8" s="51" t="s">
        <v>37</v>
      </c>
      <c r="B8" s="51" t="s">
        <v>37</v>
      </c>
      <c r="C8" s="51" t="s">
        <v>37</v>
      </c>
      <c r="D8" s="51" t="s">
        <v>37</v>
      </c>
      <c r="E8" s="51" t="s">
        <v>37</v>
      </c>
      <c r="F8" s="53">
        <f t="shared" si="0"/>
        <v>0</v>
      </c>
      <c r="G8" s="54" t="s">
        <v>37</v>
      </c>
      <c r="H8" s="53" t="s">
        <v>37</v>
      </c>
    </row>
    <row r="9" spans="1:8" ht="20.100000000000001" customHeight="1" x14ac:dyDescent="0.15">
      <c r="A9" s="51" t="s">
        <v>37</v>
      </c>
      <c r="B9" s="51" t="s">
        <v>37</v>
      </c>
      <c r="C9" s="51" t="s">
        <v>37</v>
      </c>
      <c r="D9" s="51" t="s">
        <v>37</v>
      </c>
      <c r="E9" s="51" t="s">
        <v>37</v>
      </c>
      <c r="F9" s="53">
        <f t="shared" si="0"/>
        <v>0</v>
      </c>
      <c r="G9" s="54" t="s">
        <v>37</v>
      </c>
      <c r="H9" s="53" t="s">
        <v>37</v>
      </c>
    </row>
    <row r="10" spans="1:8" ht="20.100000000000001" customHeight="1" x14ac:dyDescent="0.15">
      <c r="A10" s="51" t="s">
        <v>37</v>
      </c>
      <c r="B10" s="51" t="s">
        <v>37</v>
      </c>
      <c r="C10" s="51" t="s">
        <v>37</v>
      </c>
      <c r="D10" s="51" t="s">
        <v>37</v>
      </c>
      <c r="E10" s="51" t="s">
        <v>37</v>
      </c>
      <c r="F10" s="53">
        <f t="shared" si="0"/>
        <v>0</v>
      </c>
      <c r="G10" s="54" t="s">
        <v>37</v>
      </c>
      <c r="H10" s="53" t="s">
        <v>37</v>
      </c>
    </row>
    <row r="11" spans="1:8" ht="20.100000000000001" customHeight="1" x14ac:dyDescent="0.15">
      <c r="A11" s="51" t="s">
        <v>37</v>
      </c>
      <c r="B11" s="51" t="s">
        <v>37</v>
      </c>
      <c r="C11" s="51" t="s">
        <v>37</v>
      </c>
      <c r="D11" s="51" t="s">
        <v>37</v>
      </c>
      <c r="E11" s="51" t="s">
        <v>37</v>
      </c>
      <c r="F11" s="53">
        <f t="shared" si="0"/>
        <v>0</v>
      </c>
      <c r="G11" s="54" t="s">
        <v>37</v>
      </c>
      <c r="H11" s="53" t="s">
        <v>37</v>
      </c>
    </row>
    <row r="12" spans="1:8" ht="20.100000000000001" customHeight="1" x14ac:dyDescent="0.15">
      <c r="A12" s="51" t="s">
        <v>37</v>
      </c>
      <c r="B12" s="51" t="s">
        <v>37</v>
      </c>
      <c r="C12" s="51" t="s">
        <v>37</v>
      </c>
      <c r="D12" s="51" t="s">
        <v>37</v>
      </c>
      <c r="E12" s="51" t="s">
        <v>37</v>
      </c>
      <c r="F12" s="53">
        <f t="shared" si="0"/>
        <v>0</v>
      </c>
      <c r="G12" s="54" t="s">
        <v>37</v>
      </c>
      <c r="H12" s="53" t="s">
        <v>37</v>
      </c>
    </row>
    <row r="13" spans="1:8" ht="20.100000000000001" customHeight="1" x14ac:dyDescent="0.15">
      <c r="A13" s="51" t="s">
        <v>37</v>
      </c>
      <c r="B13" s="51" t="s">
        <v>37</v>
      </c>
      <c r="C13" s="51" t="s">
        <v>37</v>
      </c>
      <c r="D13" s="51" t="s">
        <v>37</v>
      </c>
      <c r="E13" s="51" t="s">
        <v>37</v>
      </c>
      <c r="F13" s="53">
        <f t="shared" si="0"/>
        <v>0</v>
      </c>
      <c r="G13" s="54" t="s">
        <v>37</v>
      </c>
      <c r="H13" s="53" t="s">
        <v>37</v>
      </c>
    </row>
    <row r="14" spans="1:8" ht="20.100000000000001" customHeight="1" x14ac:dyDescent="0.15">
      <c r="A14" s="51" t="s">
        <v>37</v>
      </c>
      <c r="B14" s="51" t="s">
        <v>37</v>
      </c>
      <c r="C14" s="51" t="s">
        <v>37</v>
      </c>
      <c r="D14" s="51" t="s">
        <v>37</v>
      </c>
      <c r="E14" s="51" t="s">
        <v>37</v>
      </c>
      <c r="F14" s="53">
        <f t="shared" si="0"/>
        <v>0</v>
      </c>
      <c r="G14" s="54" t="s">
        <v>37</v>
      </c>
      <c r="H14" s="53" t="s">
        <v>37</v>
      </c>
    </row>
    <row r="15" spans="1:8" ht="20.100000000000001" customHeight="1" x14ac:dyDescent="0.15">
      <c r="A15" s="51" t="s">
        <v>37</v>
      </c>
      <c r="B15" s="51" t="s">
        <v>37</v>
      </c>
      <c r="C15" s="51" t="s">
        <v>37</v>
      </c>
      <c r="D15" s="51" t="s">
        <v>37</v>
      </c>
      <c r="E15" s="51" t="s">
        <v>37</v>
      </c>
      <c r="F15" s="53">
        <f t="shared" si="0"/>
        <v>0</v>
      </c>
      <c r="G15" s="54" t="s">
        <v>37</v>
      </c>
      <c r="H15" s="53" t="s">
        <v>37</v>
      </c>
    </row>
    <row r="16" spans="1:8" ht="20.100000000000001" customHeight="1" x14ac:dyDescent="0.15">
      <c r="A16" s="51" t="s">
        <v>37</v>
      </c>
      <c r="B16" s="51" t="s">
        <v>37</v>
      </c>
      <c r="C16" s="51" t="s">
        <v>37</v>
      </c>
      <c r="D16" s="51" t="s">
        <v>37</v>
      </c>
      <c r="E16" s="51" t="s">
        <v>37</v>
      </c>
      <c r="F16" s="53">
        <f t="shared" si="0"/>
        <v>0</v>
      </c>
      <c r="G16" s="54" t="s">
        <v>37</v>
      </c>
      <c r="H16" s="53" t="s">
        <v>37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honeticPr fontId="4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1" sqref="A31:XFD213"/>
    </sheetView>
  </sheetViews>
  <sheetFormatPr defaultColWidth="11.25" defaultRowHeight="10.8" x14ac:dyDescent="0.15"/>
  <cols>
    <col min="1" max="1" width="5.25" style="106" customWidth="1"/>
    <col min="2" max="2" width="33" style="106" customWidth="1"/>
    <col min="3" max="3" width="15.625" style="106" customWidth="1"/>
    <col min="4" max="4" width="13.25" style="106" customWidth="1"/>
    <col min="5" max="5" width="16.75" style="106" customWidth="1"/>
    <col min="6" max="6" width="38.375" style="106" customWidth="1"/>
    <col min="7" max="7" width="30.75" style="106" customWidth="1"/>
    <col min="8" max="8" width="30.625" style="106" customWidth="1"/>
    <col min="9" max="9" width="25.875" style="106" customWidth="1"/>
    <col min="10" max="10" width="25.75" style="106" customWidth="1"/>
    <col min="11" max="11" width="19.5" style="106" customWidth="1"/>
    <col min="12" max="12" width="16.5" style="106" customWidth="1"/>
    <col min="13" max="256" width="11.25" style="106"/>
    <col min="257" max="257" width="5.25" style="106" customWidth="1"/>
    <col min="258" max="258" width="33" style="106" customWidth="1"/>
    <col min="259" max="259" width="15.625" style="106" customWidth="1"/>
    <col min="260" max="260" width="13.25" style="106" customWidth="1"/>
    <col min="261" max="261" width="16.75" style="106" customWidth="1"/>
    <col min="262" max="262" width="38.375" style="106" customWidth="1"/>
    <col min="263" max="263" width="30.75" style="106" customWidth="1"/>
    <col min="264" max="264" width="30.625" style="106" customWidth="1"/>
    <col min="265" max="265" width="25.875" style="106" customWidth="1"/>
    <col min="266" max="266" width="25.75" style="106" customWidth="1"/>
    <col min="267" max="267" width="19.5" style="106" customWidth="1"/>
    <col min="268" max="268" width="16.5" style="106" customWidth="1"/>
    <col min="269" max="512" width="11.25" style="106"/>
    <col min="513" max="513" width="5.25" style="106" customWidth="1"/>
    <col min="514" max="514" width="33" style="106" customWidth="1"/>
    <col min="515" max="515" width="15.625" style="106" customWidth="1"/>
    <col min="516" max="516" width="13.25" style="106" customWidth="1"/>
    <col min="517" max="517" width="16.75" style="106" customWidth="1"/>
    <col min="518" max="518" width="38.375" style="106" customWidth="1"/>
    <col min="519" max="519" width="30.75" style="106" customWidth="1"/>
    <col min="520" max="520" width="30.625" style="106" customWidth="1"/>
    <col min="521" max="521" width="25.875" style="106" customWidth="1"/>
    <col min="522" max="522" width="25.75" style="106" customWidth="1"/>
    <col min="523" max="523" width="19.5" style="106" customWidth="1"/>
    <col min="524" max="524" width="16.5" style="106" customWidth="1"/>
    <col min="525" max="768" width="11.25" style="106"/>
    <col min="769" max="769" width="5.25" style="106" customWidth="1"/>
    <col min="770" max="770" width="33" style="106" customWidth="1"/>
    <col min="771" max="771" width="15.625" style="106" customWidth="1"/>
    <col min="772" max="772" width="13.25" style="106" customWidth="1"/>
    <col min="773" max="773" width="16.75" style="106" customWidth="1"/>
    <col min="774" max="774" width="38.375" style="106" customWidth="1"/>
    <col min="775" max="775" width="30.75" style="106" customWidth="1"/>
    <col min="776" max="776" width="30.625" style="106" customWidth="1"/>
    <col min="777" max="777" width="25.875" style="106" customWidth="1"/>
    <col min="778" max="778" width="25.75" style="106" customWidth="1"/>
    <col min="779" max="779" width="19.5" style="106" customWidth="1"/>
    <col min="780" max="780" width="16.5" style="106" customWidth="1"/>
    <col min="781" max="1024" width="11.25" style="106"/>
    <col min="1025" max="1025" width="5.25" style="106" customWidth="1"/>
    <col min="1026" max="1026" width="33" style="106" customWidth="1"/>
    <col min="1027" max="1027" width="15.625" style="106" customWidth="1"/>
    <col min="1028" max="1028" width="13.25" style="106" customWidth="1"/>
    <col min="1029" max="1029" width="16.75" style="106" customWidth="1"/>
    <col min="1030" max="1030" width="38.375" style="106" customWidth="1"/>
    <col min="1031" max="1031" width="30.75" style="106" customWidth="1"/>
    <col min="1032" max="1032" width="30.625" style="106" customWidth="1"/>
    <col min="1033" max="1033" width="25.875" style="106" customWidth="1"/>
    <col min="1034" max="1034" width="25.75" style="106" customWidth="1"/>
    <col min="1035" max="1035" width="19.5" style="106" customWidth="1"/>
    <col min="1036" max="1036" width="16.5" style="106" customWidth="1"/>
    <col min="1037" max="1280" width="11.25" style="106"/>
    <col min="1281" max="1281" width="5.25" style="106" customWidth="1"/>
    <col min="1282" max="1282" width="33" style="106" customWidth="1"/>
    <col min="1283" max="1283" width="15.625" style="106" customWidth="1"/>
    <col min="1284" max="1284" width="13.25" style="106" customWidth="1"/>
    <col min="1285" max="1285" width="16.75" style="106" customWidth="1"/>
    <col min="1286" max="1286" width="38.375" style="106" customWidth="1"/>
    <col min="1287" max="1287" width="30.75" style="106" customWidth="1"/>
    <col min="1288" max="1288" width="30.625" style="106" customWidth="1"/>
    <col min="1289" max="1289" width="25.875" style="106" customWidth="1"/>
    <col min="1290" max="1290" width="25.75" style="106" customWidth="1"/>
    <col min="1291" max="1291" width="19.5" style="106" customWidth="1"/>
    <col min="1292" max="1292" width="16.5" style="106" customWidth="1"/>
    <col min="1293" max="1536" width="11.25" style="106"/>
    <col min="1537" max="1537" width="5.25" style="106" customWidth="1"/>
    <col min="1538" max="1538" width="33" style="106" customWidth="1"/>
    <col min="1539" max="1539" width="15.625" style="106" customWidth="1"/>
    <col min="1540" max="1540" width="13.25" style="106" customWidth="1"/>
    <col min="1541" max="1541" width="16.75" style="106" customWidth="1"/>
    <col min="1542" max="1542" width="38.375" style="106" customWidth="1"/>
    <col min="1543" max="1543" width="30.75" style="106" customWidth="1"/>
    <col min="1544" max="1544" width="30.625" style="106" customWidth="1"/>
    <col min="1545" max="1545" width="25.875" style="106" customWidth="1"/>
    <col min="1546" max="1546" width="25.75" style="106" customWidth="1"/>
    <col min="1547" max="1547" width="19.5" style="106" customWidth="1"/>
    <col min="1548" max="1548" width="16.5" style="106" customWidth="1"/>
    <col min="1549" max="1792" width="11.25" style="106"/>
    <col min="1793" max="1793" width="5.25" style="106" customWidth="1"/>
    <col min="1794" max="1794" width="33" style="106" customWidth="1"/>
    <col min="1795" max="1795" width="15.625" style="106" customWidth="1"/>
    <col min="1796" max="1796" width="13.25" style="106" customWidth="1"/>
    <col min="1797" max="1797" width="16.75" style="106" customWidth="1"/>
    <col min="1798" max="1798" width="38.375" style="106" customWidth="1"/>
    <col min="1799" max="1799" width="30.75" style="106" customWidth="1"/>
    <col min="1800" max="1800" width="30.625" style="106" customWidth="1"/>
    <col min="1801" max="1801" width="25.875" style="106" customWidth="1"/>
    <col min="1802" max="1802" width="25.75" style="106" customWidth="1"/>
    <col min="1803" max="1803" width="19.5" style="106" customWidth="1"/>
    <col min="1804" max="1804" width="16.5" style="106" customWidth="1"/>
    <col min="1805" max="2048" width="11.25" style="106"/>
    <col min="2049" max="2049" width="5.25" style="106" customWidth="1"/>
    <col min="2050" max="2050" width="33" style="106" customWidth="1"/>
    <col min="2051" max="2051" width="15.625" style="106" customWidth="1"/>
    <col min="2052" max="2052" width="13.25" style="106" customWidth="1"/>
    <col min="2053" max="2053" width="16.75" style="106" customWidth="1"/>
    <col min="2054" max="2054" width="38.375" style="106" customWidth="1"/>
    <col min="2055" max="2055" width="30.75" style="106" customWidth="1"/>
    <col min="2056" max="2056" width="30.625" style="106" customWidth="1"/>
    <col min="2057" max="2057" width="25.875" style="106" customWidth="1"/>
    <col min="2058" max="2058" width="25.75" style="106" customWidth="1"/>
    <col min="2059" max="2059" width="19.5" style="106" customWidth="1"/>
    <col min="2060" max="2060" width="16.5" style="106" customWidth="1"/>
    <col min="2061" max="2304" width="11.25" style="106"/>
    <col min="2305" max="2305" width="5.25" style="106" customWidth="1"/>
    <col min="2306" max="2306" width="33" style="106" customWidth="1"/>
    <col min="2307" max="2307" width="15.625" style="106" customWidth="1"/>
    <col min="2308" max="2308" width="13.25" style="106" customWidth="1"/>
    <col min="2309" max="2309" width="16.75" style="106" customWidth="1"/>
    <col min="2310" max="2310" width="38.375" style="106" customWidth="1"/>
    <col min="2311" max="2311" width="30.75" style="106" customWidth="1"/>
    <col min="2312" max="2312" width="30.625" style="106" customWidth="1"/>
    <col min="2313" max="2313" width="25.875" style="106" customWidth="1"/>
    <col min="2314" max="2314" width="25.75" style="106" customWidth="1"/>
    <col min="2315" max="2315" width="19.5" style="106" customWidth="1"/>
    <col min="2316" max="2316" width="16.5" style="106" customWidth="1"/>
    <col min="2317" max="2560" width="11.25" style="106"/>
    <col min="2561" max="2561" width="5.25" style="106" customWidth="1"/>
    <col min="2562" max="2562" width="33" style="106" customWidth="1"/>
    <col min="2563" max="2563" width="15.625" style="106" customWidth="1"/>
    <col min="2564" max="2564" width="13.25" style="106" customWidth="1"/>
    <col min="2565" max="2565" width="16.75" style="106" customWidth="1"/>
    <col min="2566" max="2566" width="38.375" style="106" customWidth="1"/>
    <col min="2567" max="2567" width="30.75" style="106" customWidth="1"/>
    <col min="2568" max="2568" width="30.625" style="106" customWidth="1"/>
    <col min="2569" max="2569" width="25.875" style="106" customWidth="1"/>
    <col min="2570" max="2570" width="25.75" style="106" customWidth="1"/>
    <col min="2571" max="2571" width="19.5" style="106" customWidth="1"/>
    <col min="2572" max="2572" width="16.5" style="106" customWidth="1"/>
    <col min="2573" max="2816" width="11.25" style="106"/>
    <col min="2817" max="2817" width="5.25" style="106" customWidth="1"/>
    <col min="2818" max="2818" width="33" style="106" customWidth="1"/>
    <col min="2819" max="2819" width="15.625" style="106" customWidth="1"/>
    <col min="2820" max="2820" width="13.25" style="106" customWidth="1"/>
    <col min="2821" max="2821" width="16.75" style="106" customWidth="1"/>
    <col min="2822" max="2822" width="38.375" style="106" customWidth="1"/>
    <col min="2823" max="2823" width="30.75" style="106" customWidth="1"/>
    <col min="2824" max="2824" width="30.625" style="106" customWidth="1"/>
    <col min="2825" max="2825" width="25.875" style="106" customWidth="1"/>
    <col min="2826" max="2826" width="25.75" style="106" customWidth="1"/>
    <col min="2827" max="2827" width="19.5" style="106" customWidth="1"/>
    <col min="2828" max="2828" width="16.5" style="106" customWidth="1"/>
    <col min="2829" max="3072" width="11.25" style="106"/>
    <col min="3073" max="3073" width="5.25" style="106" customWidth="1"/>
    <col min="3074" max="3074" width="33" style="106" customWidth="1"/>
    <col min="3075" max="3075" width="15.625" style="106" customWidth="1"/>
    <col min="3076" max="3076" width="13.25" style="106" customWidth="1"/>
    <col min="3077" max="3077" width="16.75" style="106" customWidth="1"/>
    <col min="3078" max="3078" width="38.375" style="106" customWidth="1"/>
    <col min="3079" max="3079" width="30.75" style="106" customWidth="1"/>
    <col min="3080" max="3080" width="30.625" style="106" customWidth="1"/>
    <col min="3081" max="3081" width="25.875" style="106" customWidth="1"/>
    <col min="3082" max="3082" width="25.75" style="106" customWidth="1"/>
    <col min="3083" max="3083" width="19.5" style="106" customWidth="1"/>
    <col min="3084" max="3084" width="16.5" style="106" customWidth="1"/>
    <col min="3085" max="3328" width="11.25" style="106"/>
    <col min="3329" max="3329" width="5.25" style="106" customWidth="1"/>
    <col min="3330" max="3330" width="33" style="106" customWidth="1"/>
    <col min="3331" max="3331" width="15.625" style="106" customWidth="1"/>
    <col min="3332" max="3332" width="13.25" style="106" customWidth="1"/>
    <col min="3333" max="3333" width="16.75" style="106" customWidth="1"/>
    <col min="3334" max="3334" width="38.375" style="106" customWidth="1"/>
    <col min="3335" max="3335" width="30.75" style="106" customWidth="1"/>
    <col min="3336" max="3336" width="30.625" style="106" customWidth="1"/>
    <col min="3337" max="3337" width="25.875" style="106" customWidth="1"/>
    <col min="3338" max="3338" width="25.75" style="106" customWidth="1"/>
    <col min="3339" max="3339" width="19.5" style="106" customWidth="1"/>
    <col min="3340" max="3340" width="16.5" style="106" customWidth="1"/>
    <col min="3341" max="3584" width="11.25" style="106"/>
    <col min="3585" max="3585" width="5.25" style="106" customWidth="1"/>
    <col min="3586" max="3586" width="33" style="106" customWidth="1"/>
    <col min="3587" max="3587" width="15.625" style="106" customWidth="1"/>
    <col min="3588" max="3588" width="13.25" style="106" customWidth="1"/>
    <col min="3589" max="3589" width="16.75" style="106" customWidth="1"/>
    <col min="3590" max="3590" width="38.375" style="106" customWidth="1"/>
    <col min="3591" max="3591" width="30.75" style="106" customWidth="1"/>
    <col min="3592" max="3592" width="30.625" style="106" customWidth="1"/>
    <col min="3593" max="3593" width="25.875" style="106" customWidth="1"/>
    <col min="3594" max="3594" width="25.75" style="106" customWidth="1"/>
    <col min="3595" max="3595" width="19.5" style="106" customWidth="1"/>
    <col min="3596" max="3596" width="16.5" style="106" customWidth="1"/>
    <col min="3597" max="3840" width="11.25" style="106"/>
    <col min="3841" max="3841" width="5.25" style="106" customWidth="1"/>
    <col min="3842" max="3842" width="33" style="106" customWidth="1"/>
    <col min="3843" max="3843" width="15.625" style="106" customWidth="1"/>
    <col min="3844" max="3844" width="13.25" style="106" customWidth="1"/>
    <col min="3845" max="3845" width="16.75" style="106" customWidth="1"/>
    <col min="3846" max="3846" width="38.375" style="106" customWidth="1"/>
    <col min="3847" max="3847" width="30.75" style="106" customWidth="1"/>
    <col min="3848" max="3848" width="30.625" style="106" customWidth="1"/>
    <col min="3849" max="3849" width="25.875" style="106" customWidth="1"/>
    <col min="3850" max="3850" width="25.75" style="106" customWidth="1"/>
    <col min="3851" max="3851" width="19.5" style="106" customWidth="1"/>
    <col min="3852" max="3852" width="16.5" style="106" customWidth="1"/>
    <col min="3853" max="4096" width="11.25" style="106"/>
    <col min="4097" max="4097" width="5.25" style="106" customWidth="1"/>
    <col min="4098" max="4098" width="33" style="106" customWidth="1"/>
    <col min="4099" max="4099" width="15.625" style="106" customWidth="1"/>
    <col min="4100" max="4100" width="13.25" style="106" customWidth="1"/>
    <col min="4101" max="4101" width="16.75" style="106" customWidth="1"/>
    <col min="4102" max="4102" width="38.375" style="106" customWidth="1"/>
    <col min="4103" max="4103" width="30.75" style="106" customWidth="1"/>
    <col min="4104" max="4104" width="30.625" style="106" customWidth="1"/>
    <col min="4105" max="4105" width="25.875" style="106" customWidth="1"/>
    <col min="4106" max="4106" width="25.75" style="106" customWidth="1"/>
    <col min="4107" max="4107" width="19.5" style="106" customWidth="1"/>
    <col min="4108" max="4108" width="16.5" style="106" customWidth="1"/>
    <col min="4109" max="4352" width="11.25" style="106"/>
    <col min="4353" max="4353" width="5.25" style="106" customWidth="1"/>
    <col min="4354" max="4354" width="33" style="106" customWidth="1"/>
    <col min="4355" max="4355" width="15.625" style="106" customWidth="1"/>
    <col min="4356" max="4356" width="13.25" style="106" customWidth="1"/>
    <col min="4357" max="4357" width="16.75" style="106" customWidth="1"/>
    <col min="4358" max="4358" width="38.375" style="106" customWidth="1"/>
    <col min="4359" max="4359" width="30.75" style="106" customWidth="1"/>
    <col min="4360" max="4360" width="30.625" style="106" customWidth="1"/>
    <col min="4361" max="4361" width="25.875" style="106" customWidth="1"/>
    <col min="4362" max="4362" width="25.75" style="106" customWidth="1"/>
    <col min="4363" max="4363" width="19.5" style="106" customWidth="1"/>
    <col min="4364" max="4364" width="16.5" style="106" customWidth="1"/>
    <col min="4365" max="4608" width="11.25" style="106"/>
    <col min="4609" max="4609" width="5.25" style="106" customWidth="1"/>
    <col min="4610" max="4610" width="33" style="106" customWidth="1"/>
    <col min="4611" max="4611" width="15.625" style="106" customWidth="1"/>
    <col min="4612" max="4612" width="13.25" style="106" customWidth="1"/>
    <col min="4613" max="4613" width="16.75" style="106" customWidth="1"/>
    <col min="4614" max="4614" width="38.375" style="106" customWidth="1"/>
    <col min="4615" max="4615" width="30.75" style="106" customWidth="1"/>
    <col min="4616" max="4616" width="30.625" style="106" customWidth="1"/>
    <col min="4617" max="4617" width="25.875" style="106" customWidth="1"/>
    <col min="4618" max="4618" width="25.75" style="106" customWidth="1"/>
    <col min="4619" max="4619" width="19.5" style="106" customWidth="1"/>
    <col min="4620" max="4620" width="16.5" style="106" customWidth="1"/>
    <col min="4621" max="4864" width="11.25" style="106"/>
    <col min="4865" max="4865" width="5.25" style="106" customWidth="1"/>
    <col min="4866" max="4866" width="33" style="106" customWidth="1"/>
    <col min="4867" max="4867" width="15.625" style="106" customWidth="1"/>
    <col min="4868" max="4868" width="13.25" style="106" customWidth="1"/>
    <col min="4869" max="4869" width="16.75" style="106" customWidth="1"/>
    <col min="4870" max="4870" width="38.375" style="106" customWidth="1"/>
    <col min="4871" max="4871" width="30.75" style="106" customWidth="1"/>
    <col min="4872" max="4872" width="30.625" style="106" customWidth="1"/>
    <col min="4873" max="4873" width="25.875" style="106" customWidth="1"/>
    <col min="4874" max="4874" width="25.75" style="106" customWidth="1"/>
    <col min="4875" max="4875" width="19.5" style="106" customWidth="1"/>
    <col min="4876" max="4876" width="16.5" style="106" customWidth="1"/>
    <col min="4877" max="5120" width="11.25" style="106"/>
    <col min="5121" max="5121" width="5.25" style="106" customWidth="1"/>
    <col min="5122" max="5122" width="33" style="106" customWidth="1"/>
    <col min="5123" max="5123" width="15.625" style="106" customWidth="1"/>
    <col min="5124" max="5124" width="13.25" style="106" customWidth="1"/>
    <col min="5125" max="5125" width="16.75" style="106" customWidth="1"/>
    <col min="5126" max="5126" width="38.375" style="106" customWidth="1"/>
    <col min="5127" max="5127" width="30.75" style="106" customWidth="1"/>
    <col min="5128" max="5128" width="30.625" style="106" customWidth="1"/>
    <col min="5129" max="5129" width="25.875" style="106" customWidth="1"/>
    <col min="5130" max="5130" width="25.75" style="106" customWidth="1"/>
    <col min="5131" max="5131" width="19.5" style="106" customWidth="1"/>
    <col min="5132" max="5132" width="16.5" style="106" customWidth="1"/>
    <col min="5133" max="5376" width="11.25" style="106"/>
    <col min="5377" max="5377" width="5.25" style="106" customWidth="1"/>
    <col min="5378" max="5378" width="33" style="106" customWidth="1"/>
    <col min="5379" max="5379" width="15.625" style="106" customWidth="1"/>
    <col min="5380" max="5380" width="13.25" style="106" customWidth="1"/>
    <col min="5381" max="5381" width="16.75" style="106" customWidth="1"/>
    <col min="5382" max="5382" width="38.375" style="106" customWidth="1"/>
    <col min="5383" max="5383" width="30.75" style="106" customWidth="1"/>
    <col min="5384" max="5384" width="30.625" style="106" customWidth="1"/>
    <col min="5385" max="5385" width="25.875" style="106" customWidth="1"/>
    <col min="5386" max="5386" width="25.75" style="106" customWidth="1"/>
    <col min="5387" max="5387" width="19.5" style="106" customWidth="1"/>
    <col min="5388" max="5388" width="16.5" style="106" customWidth="1"/>
    <col min="5389" max="5632" width="11.25" style="106"/>
    <col min="5633" max="5633" width="5.25" style="106" customWidth="1"/>
    <col min="5634" max="5634" width="33" style="106" customWidth="1"/>
    <col min="5635" max="5635" width="15.625" style="106" customWidth="1"/>
    <col min="5636" max="5636" width="13.25" style="106" customWidth="1"/>
    <col min="5637" max="5637" width="16.75" style="106" customWidth="1"/>
    <col min="5638" max="5638" width="38.375" style="106" customWidth="1"/>
    <col min="5639" max="5639" width="30.75" style="106" customWidth="1"/>
    <col min="5640" max="5640" width="30.625" style="106" customWidth="1"/>
    <col min="5641" max="5641" width="25.875" style="106" customWidth="1"/>
    <col min="5642" max="5642" width="25.75" style="106" customWidth="1"/>
    <col min="5643" max="5643" width="19.5" style="106" customWidth="1"/>
    <col min="5644" max="5644" width="16.5" style="106" customWidth="1"/>
    <col min="5645" max="5888" width="11.25" style="106"/>
    <col min="5889" max="5889" width="5.25" style="106" customWidth="1"/>
    <col min="5890" max="5890" width="33" style="106" customWidth="1"/>
    <col min="5891" max="5891" width="15.625" style="106" customWidth="1"/>
    <col min="5892" max="5892" width="13.25" style="106" customWidth="1"/>
    <col min="5893" max="5893" width="16.75" style="106" customWidth="1"/>
    <col min="5894" max="5894" width="38.375" style="106" customWidth="1"/>
    <col min="5895" max="5895" width="30.75" style="106" customWidth="1"/>
    <col min="5896" max="5896" width="30.625" style="106" customWidth="1"/>
    <col min="5897" max="5897" width="25.875" style="106" customWidth="1"/>
    <col min="5898" max="5898" width="25.75" style="106" customWidth="1"/>
    <col min="5899" max="5899" width="19.5" style="106" customWidth="1"/>
    <col min="5900" max="5900" width="16.5" style="106" customWidth="1"/>
    <col min="5901" max="6144" width="11.25" style="106"/>
    <col min="6145" max="6145" width="5.25" style="106" customWidth="1"/>
    <col min="6146" max="6146" width="33" style="106" customWidth="1"/>
    <col min="6147" max="6147" width="15.625" style="106" customWidth="1"/>
    <col min="6148" max="6148" width="13.25" style="106" customWidth="1"/>
    <col min="6149" max="6149" width="16.75" style="106" customWidth="1"/>
    <col min="6150" max="6150" width="38.375" style="106" customWidth="1"/>
    <col min="6151" max="6151" width="30.75" style="106" customWidth="1"/>
    <col min="6152" max="6152" width="30.625" style="106" customWidth="1"/>
    <col min="6153" max="6153" width="25.875" style="106" customWidth="1"/>
    <col min="6154" max="6154" width="25.75" style="106" customWidth="1"/>
    <col min="6155" max="6155" width="19.5" style="106" customWidth="1"/>
    <col min="6156" max="6156" width="16.5" style="106" customWidth="1"/>
    <col min="6157" max="6400" width="11.25" style="106"/>
    <col min="6401" max="6401" width="5.25" style="106" customWidth="1"/>
    <col min="6402" max="6402" width="33" style="106" customWidth="1"/>
    <col min="6403" max="6403" width="15.625" style="106" customWidth="1"/>
    <col min="6404" max="6404" width="13.25" style="106" customWidth="1"/>
    <col min="6405" max="6405" width="16.75" style="106" customWidth="1"/>
    <col min="6406" max="6406" width="38.375" style="106" customWidth="1"/>
    <col min="6407" max="6407" width="30.75" style="106" customWidth="1"/>
    <col min="6408" max="6408" width="30.625" style="106" customWidth="1"/>
    <col min="6409" max="6409" width="25.875" style="106" customWidth="1"/>
    <col min="6410" max="6410" width="25.75" style="106" customWidth="1"/>
    <col min="6411" max="6411" width="19.5" style="106" customWidth="1"/>
    <col min="6412" max="6412" width="16.5" style="106" customWidth="1"/>
    <col min="6413" max="6656" width="11.25" style="106"/>
    <col min="6657" max="6657" width="5.25" style="106" customWidth="1"/>
    <col min="6658" max="6658" width="33" style="106" customWidth="1"/>
    <col min="6659" max="6659" width="15.625" style="106" customWidth="1"/>
    <col min="6660" max="6660" width="13.25" style="106" customWidth="1"/>
    <col min="6661" max="6661" width="16.75" style="106" customWidth="1"/>
    <col min="6662" max="6662" width="38.375" style="106" customWidth="1"/>
    <col min="6663" max="6663" width="30.75" style="106" customWidth="1"/>
    <col min="6664" max="6664" width="30.625" style="106" customWidth="1"/>
    <col min="6665" max="6665" width="25.875" style="106" customWidth="1"/>
    <col min="6666" max="6666" width="25.75" style="106" customWidth="1"/>
    <col min="6667" max="6667" width="19.5" style="106" customWidth="1"/>
    <col min="6668" max="6668" width="16.5" style="106" customWidth="1"/>
    <col min="6669" max="6912" width="11.25" style="106"/>
    <col min="6913" max="6913" width="5.25" style="106" customWidth="1"/>
    <col min="6914" max="6914" width="33" style="106" customWidth="1"/>
    <col min="6915" max="6915" width="15.625" style="106" customWidth="1"/>
    <col min="6916" max="6916" width="13.25" style="106" customWidth="1"/>
    <col min="6917" max="6917" width="16.75" style="106" customWidth="1"/>
    <col min="6918" max="6918" width="38.375" style="106" customWidth="1"/>
    <col min="6919" max="6919" width="30.75" style="106" customWidth="1"/>
    <col min="6920" max="6920" width="30.625" style="106" customWidth="1"/>
    <col min="6921" max="6921" width="25.875" style="106" customWidth="1"/>
    <col min="6922" max="6922" width="25.75" style="106" customWidth="1"/>
    <col min="6923" max="6923" width="19.5" style="106" customWidth="1"/>
    <col min="6924" max="6924" width="16.5" style="106" customWidth="1"/>
    <col min="6925" max="7168" width="11.25" style="106"/>
    <col min="7169" max="7169" width="5.25" style="106" customWidth="1"/>
    <col min="7170" max="7170" width="33" style="106" customWidth="1"/>
    <col min="7171" max="7171" width="15.625" style="106" customWidth="1"/>
    <col min="7172" max="7172" width="13.25" style="106" customWidth="1"/>
    <col min="7173" max="7173" width="16.75" style="106" customWidth="1"/>
    <col min="7174" max="7174" width="38.375" style="106" customWidth="1"/>
    <col min="7175" max="7175" width="30.75" style="106" customWidth="1"/>
    <col min="7176" max="7176" width="30.625" style="106" customWidth="1"/>
    <col min="7177" max="7177" width="25.875" style="106" customWidth="1"/>
    <col min="7178" max="7178" width="25.75" style="106" customWidth="1"/>
    <col min="7179" max="7179" width="19.5" style="106" customWidth="1"/>
    <col min="7180" max="7180" width="16.5" style="106" customWidth="1"/>
    <col min="7181" max="7424" width="11.25" style="106"/>
    <col min="7425" max="7425" width="5.25" style="106" customWidth="1"/>
    <col min="7426" max="7426" width="33" style="106" customWidth="1"/>
    <col min="7427" max="7427" width="15.625" style="106" customWidth="1"/>
    <col min="7428" max="7428" width="13.25" style="106" customWidth="1"/>
    <col min="7429" max="7429" width="16.75" style="106" customWidth="1"/>
    <col min="7430" max="7430" width="38.375" style="106" customWidth="1"/>
    <col min="7431" max="7431" width="30.75" style="106" customWidth="1"/>
    <col min="7432" max="7432" width="30.625" style="106" customWidth="1"/>
    <col min="7433" max="7433" width="25.875" style="106" customWidth="1"/>
    <col min="7434" max="7434" width="25.75" style="106" customWidth="1"/>
    <col min="7435" max="7435" width="19.5" style="106" customWidth="1"/>
    <col min="7436" max="7436" width="16.5" style="106" customWidth="1"/>
    <col min="7437" max="7680" width="11.25" style="106"/>
    <col min="7681" max="7681" width="5.25" style="106" customWidth="1"/>
    <col min="7682" max="7682" width="33" style="106" customWidth="1"/>
    <col min="7683" max="7683" width="15.625" style="106" customWidth="1"/>
    <col min="7684" max="7684" width="13.25" style="106" customWidth="1"/>
    <col min="7685" max="7685" width="16.75" style="106" customWidth="1"/>
    <col min="7686" max="7686" width="38.375" style="106" customWidth="1"/>
    <col min="7687" max="7687" width="30.75" style="106" customWidth="1"/>
    <col min="7688" max="7688" width="30.625" style="106" customWidth="1"/>
    <col min="7689" max="7689" width="25.875" style="106" customWidth="1"/>
    <col min="7690" max="7690" width="25.75" style="106" customWidth="1"/>
    <col min="7691" max="7691" width="19.5" style="106" customWidth="1"/>
    <col min="7692" max="7692" width="16.5" style="106" customWidth="1"/>
    <col min="7693" max="7936" width="11.25" style="106"/>
    <col min="7937" max="7937" width="5.25" style="106" customWidth="1"/>
    <col min="7938" max="7938" width="33" style="106" customWidth="1"/>
    <col min="7939" max="7939" width="15.625" style="106" customWidth="1"/>
    <col min="7940" max="7940" width="13.25" style="106" customWidth="1"/>
    <col min="7941" max="7941" width="16.75" style="106" customWidth="1"/>
    <col min="7942" max="7942" width="38.375" style="106" customWidth="1"/>
    <col min="7943" max="7943" width="30.75" style="106" customWidth="1"/>
    <col min="7944" max="7944" width="30.625" style="106" customWidth="1"/>
    <col min="7945" max="7945" width="25.875" style="106" customWidth="1"/>
    <col min="7946" max="7946" width="25.75" style="106" customWidth="1"/>
    <col min="7947" max="7947" width="19.5" style="106" customWidth="1"/>
    <col min="7948" max="7948" width="16.5" style="106" customWidth="1"/>
    <col min="7949" max="8192" width="11.25" style="106"/>
    <col min="8193" max="8193" width="5.25" style="106" customWidth="1"/>
    <col min="8194" max="8194" width="33" style="106" customWidth="1"/>
    <col min="8195" max="8195" width="15.625" style="106" customWidth="1"/>
    <col min="8196" max="8196" width="13.25" style="106" customWidth="1"/>
    <col min="8197" max="8197" width="16.75" style="106" customWidth="1"/>
    <col min="8198" max="8198" width="38.375" style="106" customWidth="1"/>
    <col min="8199" max="8199" width="30.75" style="106" customWidth="1"/>
    <col min="8200" max="8200" width="30.625" style="106" customWidth="1"/>
    <col min="8201" max="8201" width="25.875" style="106" customWidth="1"/>
    <col min="8202" max="8202" width="25.75" style="106" customWidth="1"/>
    <col min="8203" max="8203" width="19.5" style="106" customWidth="1"/>
    <col min="8204" max="8204" width="16.5" style="106" customWidth="1"/>
    <col min="8205" max="8448" width="11.25" style="106"/>
    <col min="8449" max="8449" width="5.25" style="106" customWidth="1"/>
    <col min="8450" max="8450" width="33" style="106" customWidth="1"/>
    <col min="8451" max="8451" width="15.625" style="106" customWidth="1"/>
    <col min="8452" max="8452" width="13.25" style="106" customWidth="1"/>
    <col min="8453" max="8453" width="16.75" style="106" customWidth="1"/>
    <col min="8454" max="8454" width="38.375" style="106" customWidth="1"/>
    <col min="8455" max="8455" width="30.75" style="106" customWidth="1"/>
    <col min="8456" max="8456" width="30.625" style="106" customWidth="1"/>
    <col min="8457" max="8457" width="25.875" style="106" customWidth="1"/>
    <col min="8458" max="8458" width="25.75" style="106" customWidth="1"/>
    <col min="8459" max="8459" width="19.5" style="106" customWidth="1"/>
    <col min="8460" max="8460" width="16.5" style="106" customWidth="1"/>
    <col min="8461" max="8704" width="11.25" style="106"/>
    <col min="8705" max="8705" width="5.25" style="106" customWidth="1"/>
    <col min="8706" max="8706" width="33" style="106" customWidth="1"/>
    <col min="8707" max="8707" width="15.625" style="106" customWidth="1"/>
    <col min="8708" max="8708" width="13.25" style="106" customWidth="1"/>
    <col min="8709" max="8709" width="16.75" style="106" customWidth="1"/>
    <col min="8710" max="8710" width="38.375" style="106" customWidth="1"/>
    <col min="8711" max="8711" width="30.75" style="106" customWidth="1"/>
    <col min="8712" max="8712" width="30.625" style="106" customWidth="1"/>
    <col min="8713" max="8713" width="25.875" style="106" customWidth="1"/>
    <col min="8714" max="8714" width="25.75" style="106" customWidth="1"/>
    <col min="8715" max="8715" width="19.5" style="106" customWidth="1"/>
    <col min="8716" max="8716" width="16.5" style="106" customWidth="1"/>
    <col min="8717" max="8960" width="11.25" style="106"/>
    <col min="8961" max="8961" width="5.25" style="106" customWidth="1"/>
    <col min="8962" max="8962" width="33" style="106" customWidth="1"/>
    <col min="8963" max="8963" width="15.625" style="106" customWidth="1"/>
    <col min="8964" max="8964" width="13.25" style="106" customWidth="1"/>
    <col min="8965" max="8965" width="16.75" style="106" customWidth="1"/>
    <col min="8966" max="8966" width="38.375" style="106" customWidth="1"/>
    <col min="8967" max="8967" width="30.75" style="106" customWidth="1"/>
    <col min="8968" max="8968" width="30.625" style="106" customWidth="1"/>
    <col min="8969" max="8969" width="25.875" style="106" customWidth="1"/>
    <col min="8970" max="8970" width="25.75" style="106" customWidth="1"/>
    <col min="8971" max="8971" width="19.5" style="106" customWidth="1"/>
    <col min="8972" max="8972" width="16.5" style="106" customWidth="1"/>
    <col min="8973" max="9216" width="11.25" style="106"/>
    <col min="9217" max="9217" width="5.25" style="106" customWidth="1"/>
    <col min="9218" max="9218" width="33" style="106" customWidth="1"/>
    <col min="9219" max="9219" width="15.625" style="106" customWidth="1"/>
    <col min="9220" max="9220" width="13.25" style="106" customWidth="1"/>
    <col min="9221" max="9221" width="16.75" style="106" customWidth="1"/>
    <col min="9222" max="9222" width="38.375" style="106" customWidth="1"/>
    <col min="9223" max="9223" width="30.75" style="106" customWidth="1"/>
    <col min="9224" max="9224" width="30.625" style="106" customWidth="1"/>
    <col min="9225" max="9225" width="25.875" style="106" customWidth="1"/>
    <col min="9226" max="9226" width="25.75" style="106" customWidth="1"/>
    <col min="9227" max="9227" width="19.5" style="106" customWidth="1"/>
    <col min="9228" max="9228" width="16.5" style="106" customWidth="1"/>
    <col min="9229" max="9472" width="11.25" style="106"/>
    <col min="9473" max="9473" width="5.25" style="106" customWidth="1"/>
    <col min="9474" max="9474" width="33" style="106" customWidth="1"/>
    <col min="9475" max="9475" width="15.625" style="106" customWidth="1"/>
    <col min="9476" max="9476" width="13.25" style="106" customWidth="1"/>
    <col min="9477" max="9477" width="16.75" style="106" customWidth="1"/>
    <col min="9478" max="9478" width="38.375" style="106" customWidth="1"/>
    <col min="9479" max="9479" width="30.75" style="106" customWidth="1"/>
    <col min="9480" max="9480" width="30.625" style="106" customWidth="1"/>
    <col min="9481" max="9481" width="25.875" style="106" customWidth="1"/>
    <col min="9482" max="9482" width="25.75" style="106" customWidth="1"/>
    <col min="9483" max="9483" width="19.5" style="106" customWidth="1"/>
    <col min="9484" max="9484" width="16.5" style="106" customWidth="1"/>
    <col min="9485" max="9728" width="11.25" style="106"/>
    <col min="9729" max="9729" width="5.25" style="106" customWidth="1"/>
    <col min="9730" max="9730" width="33" style="106" customWidth="1"/>
    <col min="9731" max="9731" width="15.625" style="106" customWidth="1"/>
    <col min="9732" max="9732" width="13.25" style="106" customWidth="1"/>
    <col min="9733" max="9733" width="16.75" style="106" customWidth="1"/>
    <col min="9734" max="9734" width="38.375" style="106" customWidth="1"/>
    <col min="9735" max="9735" width="30.75" style="106" customWidth="1"/>
    <col min="9736" max="9736" width="30.625" style="106" customWidth="1"/>
    <col min="9737" max="9737" width="25.875" style="106" customWidth="1"/>
    <col min="9738" max="9738" width="25.75" style="106" customWidth="1"/>
    <col min="9739" max="9739" width="19.5" style="106" customWidth="1"/>
    <col min="9740" max="9740" width="16.5" style="106" customWidth="1"/>
    <col min="9741" max="9984" width="11.25" style="106"/>
    <col min="9985" max="9985" width="5.25" style="106" customWidth="1"/>
    <col min="9986" max="9986" width="33" style="106" customWidth="1"/>
    <col min="9987" max="9987" width="15.625" style="106" customWidth="1"/>
    <col min="9988" max="9988" width="13.25" style="106" customWidth="1"/>
    <col min="9989" max="9989" width="16.75" style="106" customWidth="1"/>
    <col min="9990" max="9990" width="38.375" style="106" customWidth="1"/>
    <col min="9991" max="9991" width="30.75" style="106" customWidth="1"/>
    <col min="9992" max="9992" width="30.625" style="106" customWidth="1"/>
    <col min="9993" max="9993" width="25.875" style="106" customWidth="1"/>
    <col min="9994" max="9994" width="25.75" style="106" customWidth="1"/>
    <col min="9995" max="9995" width="19.5" style="106" customWidth="1"/>
    <col min="9996" max="9996" width="16.5" style="106" customWidth="1"/>
    <col min="9997" max="10240" width="11.25" style="106"/>
    <col min="10241" max="10241" width="5.25" style="106" customWidth="1"/>
    <col min="10242" max="10242" width="33" style="106" customWidth="1"/>
    <col min="10243" max="10243" width="15.625" style="106" customWidth="1"/>
    <col min="10244" max="10244" width="13.25" style="106" customWidth="1"/>
    <col min="10245" max="10245" width="16.75" style="106" customWidth="1"/>
    <col min="10246" max="10246" width="38.375" style="106" customWidth="1"/>
    <col min="10247" max="10247" width="30.75" style="106" customWidth="1"/>
    <col min="10248" max="10248" width="30.625" style="106" customWidth="1"/>
    <col min="10249" max="10249" width="25.875" style="106" customWidth="1"/>
    <col min="10250" max="10250" width="25.75" style="106" customWidth="1"/>
    <col min="10251" max="10251" width="19.5" style="106" customWidth="1"/>
    <col min="10252" max="10252" width="16.5" style="106" customWidth="1"/>
    <col min="10253" max="10496" width="11.25" style="106"/>
    <col min="10497" max="10497" width="5.25" style="106" customWidth="1"/>
    <col min="10498" max="10498" width="33" style="106" customWidth="1"/>
    <col min="10499" max="10499" width="15.625" style="106" customWidth="1"/>
    <col min="10500" max="10500" width="13.25" style="106" customWidth="1"/>
    <col min="10501" max="10501" width="16.75" style="106" customWidth="1"/>
    <col min="10502" max="10502" width="38.375" style="106" customWidth="1"/>
    <col min="10503" max="10503" width="30.75" style="106" customWidth="1"/>
    <col min="10504" max="10504" width="30.625" style="106" customWidth="1"/>
    <col min="10505" max="10505" width="25.875" style="106" customWidth="1"/>
    <col min="10506" max="10506" width="25.75" style="106" customWidth="1"/>
    <col min="10507" max="10507" width="19.5" style="106" customWidth="1"/>
    <col min="10508" max="10508" width="16.5" style="106" customWidth="1"/>
    <col min="10509" max="10752" width="11.25" style="106"/>
    <col min="10753" max="10753" width="5.25" style="106" customWidth="1"/>
    <col min="10754" max="10754" width="33" style="106" customWidth="1"/>
    <col min="10755" max="10755" width="15.625" style="106" customWidth="1"/>
    <col min="10756" max="10756" width="13.25" style="106" customWidth="1"/>
    <col min="10757" max="10757" width="16.75" style="106" customWidth="1"/>
    <col min="10758" max="10758" width="38.375" style="106" customWidth="1"/>
    <col min="10759" max="10759" width="30.75" style="106" customWidth="1"/>
    <col min="10760" max="10760" width="30.625" style="106" customWidth="1"/>
    <col min="10761" max="10761" width="25.875" style="106" customWidth="1"/>
    <col min="10762" max="10762" width="25.75" style="106" customWidth="1"/>
    <col min="10763" max="10763" width="19.5" style="106" customWidth="1"/>
    <col min="10764" max="10764" width="16.5" style="106" customWidth="1"/>
    <col min="10765" max="11008" width="11.25" style="106"/>
    <col min="11009" max="11009" width="5.25" style="106" customWidth="1"/>
    <col min="11010" max="11010" width="33" style="106" customWidth="1"/>
    <col min="11011" max="11011" width="15.625" style="106" customWidth="1"/>
    <col min="11012" max="11012" width="13.25" style="106" customWidth="1"/>
    <col min="11013" max="11013" width="16.75" style="106" customWidth="1"/>
    <col min="11014" max="11014" width="38.375" style="106" customWidth="1"/>
    <col min="11015" max="11015" width="30.75" style="106" customWidth="1"/>
    <col min="11016" max="11016" width="30.625" style="106" customWidth="1"/>
    <col min="11017" max="11017" width="25.875" style="106" customWidth="1"/>
    <col min="11018" max="11018" width="25.75" style="106" customWidth="1"/>
    <col min="11019" max="11019" width="19.5" style="106" customWidth="1"/>
    <col min="11020" max="11020" width="16.5" style="106" customWidth="1"/>
    <col min="11021" max="11264" width="11.25" style="106"/>
    <col min="11265" max="11265" width="5.25" style="106" customWidth="1"/>
    <col min="11266" max="11266" width="33" style="106" customWidth="1"/>
    <col min="11267" max="11267" width="15.625" style="106" customWidth="1"/>
    <col min="11268" max="11268" width="13.25" style="106" customWidth="1"/>
    <col min="11269" max="11269" width="16.75" style="106" customWidth="1"/>
    <col min="11270" max="11270" width="38.375" style="106" customWidth="1"/>
    <col min="11271" max="11271" width="30.75" style="106" customWidth="1"/>
    <col min="11272" max="11272" width="30.625" style="106" customWidth="1"/>
    <col min="11273" max="11273" width="25.875" style="106" customWidth="1"/>
    <col min="11274" max="11274" width="25.75" style="106" customWidth="1"/>
    <col min="11275" max="11275" width="19.5" style="106" customWidth="1"/>
    <col min="11276" max="11276" width="16.5" style="106" customWidth="1"/>
    <col min="11277" max="11520" width="11.25" style="106"/>
    <col min="11521" max="11521" width="5.25" style="106" customWidth="1"/>
    <col min="11522" max="11522" width="33" style="106" customWidth="1"/>
    <col min="11523" max="11523" width="15.625" style="106" customWidth="1"/>
    <col min="11524" max="11524" width="13.25" style="106" customWidth="1"/>
    <col min="11525" max="11525" width="16.75" style="106" customWidth="1"/>
    <col min="11526" max="11526" width="38.375" style="106" customWidth="1"/>
    <col min="11527" max="11527" width="30.75" style="106" customWidth="1"/>
    <col min="11528" max="11528" width="30.625" style="106" customWidth="1"/>
    <col min="11529" max="11529" width="25.875" style="106" customWidth="1"/>
    <col min="11530" max="11530" width="25.75" style="106" customWidth="1"/>
    <col min="11531" max="11531" width="19.5" style="106" customWidth="1"/>
    <col min="11532" max="11532" width="16.5" style="106" customWidth="1"/>
    <col min="11533" max="11776" width="11.25" style="106"/>
    <col min="11777" max="11777" width="5.25" style="106" customWidth="1"/>
    <col min="11778" max="11778" width="33" style="106" customWidth="1"/>
    <col min="11779" max="11779" width="15.625" style="106" customWidth="1"/>
    <col min="11780" max="11780" width="13.25" style="106" customWidth="1"/>
    <col min="11781" max="11781" width="16.75" style="106" customWidth="1"/>
    <col min="11782" max="11782" width="38.375" style="106" customWidth="1"/>
    <col min="11783" max="11783" width="30.75" style="106" customWidth="1"/>
    <col min="11784" max="11784" width="30.625" style="106" customWidth="1"/>
    <col min="11785" max="11785" width="25.875" style="106" customWidth="1"/>
    <col min="11786" max="11786" width="25.75" style="106" customWidth="1"/>
    <col min="11787" max="11787" width="19.5" style="106" customWidth="1"/>
    <col min="11788" max="11788" width="16.5" style="106" customWidth="1"/>
    <col min="11789" max="12032" width="11.25" style="106"/>
    <col min="12033" max="12033" width="5.25" style="106" customWidth="1"/>
    <col min="12034" max="12034" width="33" style="106" customWidth="1"/>
    <col min="12035" max="12035" width="15.625" style="106" customWidth="1"/>
    <col min="12036" max="12036" width="13.25" style="106" customWidth="1"/>
    <col min="12037" max="12037" width="16.75" style="106" customWidth="1"/>
    <col min="12038" max="12038" width="38.375" style="106" customWidth="1"/>
    <col min="12039" max="12039" width="30.75" style="106" customWidth="1"/>
    <col min="12040" max="12040" width="30.625" style="106" customWidth="1"/>
    <col min="12041" max="12041" width="25.875" style="106" customWidth="1"/>
    <col min="12042" max="12042" width="25.75" style="106" customWidth="1"/>
    <col min="12043" max="12043" width="19.5" style="106" customWidth="1"/>
    <col min="12044" max="12044" width="16.5" style="106" customWidth="1"/>
    <col min="12045" max="12288" width="11.25" style="106"/>
    <col min="12289" max="12289" width="5.25" style="106" customWidth="1"/>
    <col min="12290" max="12290" width="33" style="106" customWidth="1"/>
    <col min="12291" max="12291" width="15.625" style="106" customWidth="1"/>
    <col min="12292" max="12292" width="13.25" style="106" customWidth="1"/>
    <col min="12293" max="12293" width="16.75" style="106" customWidth="1"/>
    <col min="12294" max="12294" width="38.375" style="106" customWidth="1"/>
    <col min="12295" max="12295" width="30.75" style="106" customWidth="1"/>
    <col min="12296" max="12296" width="30.625" style="106" customWidth="1"/>
    <col min="12297" max="12297" width="25.875" style="106" customWidth="1"/>
    <col min="12298" max="12298" width="25.75" style="106" customWidth="1"/>
    <col min="12299" max="12299" width="19.5" style="106" customWidth="1"/>
    <col min="12300" max="12300" width="16.5" style="106" customWidth="1"/>
    <col min="12301" max="12544" width="11.25" style="106"/>
    <col min="12545" max="12545" width="5.25" style="106" customWidth="1"/>
    <col min="12546" max="12546" width="33" style="106" customWidth="1"/>
    <col min="12547" max="12547" width="15.625" style="106" customWidth="1"/>
    <col min="12548" max="12548" width="13.25" style="106" customWidth="1"/>
    <col min="12549" max="12549" width="16.75" style="106" customWidth="1"/>
    <col min="12550" max="12550" width="38.375" style="106" customWidth="1"/>
    <col min="12551" max="12551" width="30.75" style="106" customWidth="1"/>
    <col min="12552" max="12552" width="30.625" style="106" customWidth="1"/>
    <col min="12553" max="12553" width="25.875" style="106" customWidth="1"/>
    <col min="12554" max="12554" width="25.75" style="106" customWidth="1"/>
    <col min="12555" max="12555" width="19.5" style="106" customWidth="1"/>
    <col min="12556" max="12556" width="16.5" style="106" customWidth="1"/>
    <col min="12557" max="12800" width="11.25" style="106"/>
    <col min="12801" max="12801" width="5.25" style="106" customWidth="1"/>
    <col min="12802" max="12802" width="33" style="106" customWidth="1"/>
    <col min="12803" max="12803" width="15.625" style="106" customWidth="1"/>
    <col min="12804" max="12804" width="13.25" style="106" customWidth="1"/>
    <col min="12805" max="12805" width="16.75" style="106" customWidth="1"/>
    <col min="12806" max="12806" width="38.375" style="106" customWidth="1"/>
    <col min="12807" max="12807" width="30.75" style="106" customWidth="1"/>
    <col min="12808" max="12808" width="30.625" style="106" customWidth="1"/>
    <col min="12809" max="12809" width="25.875" style="106" customWidth="1"/>
    <col min="12810" max="12810" width="25.75" style="106" customWidth="1"/>
    <col min="12811" max="12811" width="19.5" style="106" customWidth="1"/>
    <col min="12812" max="12812" width="16.5" style="106" customWidth="1"/>
    <col min="12813" max="13056" width="11.25" style="106"/>
    <col min="13057" max="13057" width="5.25" style="106" customWidth="1"/>
    <col min="13058" max="13058" width="33" style="106" customWidth="1"/>
    <col min="13059" max="13059" width="15.625" style="106" customWidth="1"/>
    <col min="13060" max="13060" width="13.25" style="106" customWidth="1"/>
    <col min="13061" max="13061" width="16.75" style="106" customWidth="1"/>
    <col min="13062" max="13062" width="38.375" style="106" customWidth="1"/>
    <col min="13063" max="13063" width="30.75" style="106" customWidth="1"/>
    <col min="13064" max="13064" width="30.625" style="106" customWidth="1"/>
    <col min="13065" max="13065" width="25.875" style="106" customWidth="1"/>
    <col min="13066" max="13066" width="25.75" style="106" customWidth="1"/>
    <col min="13067" max="13067" width="19.5" style="106" customWidth="1"/>
    <col min="13068" max="13068" width="16.5" style="106" customWidth="1"/>
    <col min="13069" max="13312" width="11.25" style="106"/>
    <col min="13313" max="13313" width="5.25" style="106" customWidth="1"/>
    <col min="13314" max="13314" width="33" style="106" customWidth="1"/>
    <col min="13315" max="13315" width="15.625" style="106" customWidth="1"/>
    <col min="13316" max="13316" width="13.25" style="106" customWidth="1"/>
    <col min="13317" max="13317" width="16.75" style="106" customWidth="1"/>
    <col min="13318" max="13318" width="38.375" style="106" customWidth="1"/>
    <col min="13319" max="13319" width="30.75" style="106" customWidth="1"/>
    <col min="13320" max="13320" width="30.625" style="106" customWidth="1"/>
    <col min="13321" max="13321" width="25.875" style="106" customWidth="1"/>
    <col min="13322" max="13322" width="25.75" style="106" customWidth="1"/>
    <col min="13323" max="13323" width="19.5" style="106" customWidth="1"/>
    <col min="13324" max="13324" width="16.5" style="106" customWidth="1"/>
    <col min="13325" max="13568" width="11.25" style="106"/>
    <col min="13569" max="13569" width="5.25" style="106" customWidth="1"/>
    <col min="13570" max="13570" width="33" style="106" customWidth="1"/>
    <col min="13571" max="13571" width="15.625" style="106" customWidth="1"/>
    <col min="13572" max="13572" width="13.25" style="106" customWidth="1"/>
    <col min="13573" max="13573" width="16.75" style="106" customWidth="1"/>
    <col min="13574" max="13574" width="38.375" style="106" customWidth="1"/>
    <col min="13575" max="13575" width="30.75" style="106" customWidth="1"/>
    <col min="13576" max="13576" width="30.625" style="106" customWidth="1"/>
    <col min="13577" max="13577" width="25.875" style="106" customWidth="1"/>
    <col min="13578" max="13578" width="25.75" style="106" customWidth="1"/>
    <col min="13579" max="13579" width="19.5" style="106" customWidth="1"/>
    <col min="13580" max="13580" width="16.5" style="106" customWidth="1"/>
    <col min="13581" max="13824" width="11.25" style="106"/>
    <col min="13825" max="13825" width="5.25" style="106" customWidth="1"/>
    <col min="13826" max="13826" width="33" style="106" customWidth="1"/>
    <col min="13827" max="13827" width="15.625" style="106" customWidth="1"/>
    <col min="13828" max="13828" width="13.25" style="106" customWidth="1"/>
    <col min="13829" max="13829" width="16.75" style="106" customWidth="1"/>
    <col min="13830" max="13830" width="38.375" style="106" customWidth="1"/>
    <col min="13831" max="13831" width="30.75" style="106" customWidth="1"/>
    <col min="13832" max="13832" width="30.625" style="106" customWidth="1"/>
    <col min="13833" max="13833" width="25.875" style="106" customWidth="1"/>
    <col min="13834" max="13834" width="25.75" style="106" customWidth="1"/>
    <col min="13835" max="13835" width="19.5" style="106" customWidth="1"/>
    <col min="13836" max="13836" width="16.5" style="106" customWidth="1"/>
    <col min="13837" max="14080" width="11.25" style="106"/>
    <col min="14081" max="14081" width="5.25" style="106" customWidth="1"/>
    <col min="14082" max="14082" width="33" style="106" customWidth="1"/>
    <col min="14083" max="14083" width="15.625" style="106" customWidth="1"/>
    <col min="14084" max="14084" width="13.25" style="106" customWidth="1"/>
    <col min="14085" max="14085" width="16.75" style="106" customWidth="1"/>
    <col min="14086" max="14086" width="38.375" style="106" customWidth="1"/>
    <col min="14087" max="14087" width="30.75" style="106" customWidth="1"/>
    <col min="14088" max="14088" width="30.625" style="106" customWidth="1"/>
    <col min="14089" max="14089" width="25.875" style="106" customWidth="1"/>
    <col min="14090" max="14090" width="25.75" style="106" customWidth="1"/>
    <col min="14091" max="14091" width="19.5" style="106" customWidth="1"/>
    <col min="14092" max="14092" width="16.5" style="106" customWidth="1"/>
    <col min="14093" max="14336" width="11.25" style="106"/>
    <col min="14337" max="14337" width="5.25" style="106" customWidth="1"/>
    <col min="14338" max="14338" width="33" style="106" customWidth="1"/>
    <col min="14339" max="14339" width="15.625" style="106" customWidth="1"/>
    <col min="14340" max="14340" width="13.25" style="106" customWidth="1"/>
    <col min="14341" max="14341" width="16.75" style="106" customWidth="1"/>
    <col min="14342" max="14342" width="38.375" style="106" customWidth="1"/>
    <col min="14343" max="14343" width="30.75" style="106" customWidth="1"/>
    <col min="14344" max="14344" width="30.625" style="106" customWidth="1"/>
    <col min="14345" max="14345" width="25.875" style="106" customWidth="1"/>
    <col min="14346" max="14346" width="25.75" style="106" customWidth="1"/>
    <col min="14347" max="14347" width="19.5" style="106" customWidth="1"/>
    <col min="14348" max="14348" width="16.5" style="106" customWidth="1"/>
    <col min="14349" max="14592" width="11.25" style="106"/>
    <col min="14593" max="14593" width="5.25" style="106" customWidth="1"/>
    <col min="14594" max="14594" width="33" style="106" customWidth="1"/>
    <col min="14595" max="14595" width="15.625" style="106" customWidth="1"/>
    <col min="14596" max="14596" width="13.25" style="106" customWidth="1"/>
    <col min="14597" max="14597" width="16.75" style="106" customWidth="1"/>
    <col min="14598" max="14598" width="38.375" style="106" customWidth="1"/>
    <col min="14599" max="14599" width="30.75" style="106" customWidth="1"/>
    <col min="14600" max="14600" width="30.625" style="106" customWidth="1"/>
    <col min="14601" max="14601" width="25.875" style="106" customWidth="1"/>
    <col min="14602" max="14602" width="25.75" style="106" customWidth="1"/>
    <col min="14603" max="14603" width="19.5" style="106" customWidth="1"/>
    <col min="14604" max="14604" width="16.5" style="106" customWidth="1"/>
    <col min="14605" max="14848" width="11.25" style="106"/>
    <col min="14849" max="14849" width="5.25" style="106" customWidth="1"/>
    <col min="14850" max="14850" width="33" style="106" customWidth="1"/>
    <col min="14851" max="14851" width="15.625" style="106" customWidth="1"/>
    <col min="14852" max="14852" width="13.25" style="106" customWidth="1"/>
    <col min="14853" max="14853" width="16.75" style="106" customWidth="1"/>
    <col min="14854" max="14854" width="38.375" style="106" customWidth="1"/>
    <col min="14855" max="14855" width="30.75" style="106" customWidth="1"/>
    <col min="14856" max="14856" width="30.625" style="106" customWidth="1"/>
    <col min="14857" max="14857" width="25.875" style="106" customWidth="1"/>
    <col min="14858" max="14858" width="25.75" style="106" customWidth="1"/>
    <col min="14859" max="14859" width="19.5" style="106" customWidth="1"/>
    <col min="14860" max="14860" width="16.5" style="106" customWidth="1"/>
    <col min="14861" max="15104" width="11.25" style="106"/>
    <col min="15105" max="15105" width="5.25" style="106" customWidth="1"/>
    <col min="15106" max="15106" width="33" style="106" customWidth="1"/>
    <col min="15107" max="15107" width="15.625" style="106" customWidth="1"/>
    <col min="15108" max="15108" width="13.25" style="106" customWidth="1"/>
    <col min="15109" max="15109" width="16.75" style="106" customWidth="1"/>
    <col min="15110" max="15110" width="38.375" style="106" customWidth="1"/>
    <col min="15111" max="15111" width="30.75" style="106" customWidth="1"/>
    <col min="15112" max="15112" width="30.625" style="106" customWidth="1"/>
    <col min="15113" max="15113" width="25.875" style="106" customWidth="1"/>
    <col min="15114" max="15114" width="25.75" style="106" customWidth="1"/>
    <col min="15115" max="15115" width="19.5" style="106" customWidth="1"/>
    <col min="15116" max="15116" width="16.5" style="106" customWidth="1"/>
    <col min="15117" max="15360" width="11.25" style="106"/>
    <col min="15361" max="15361" width="5.25" style="106" customWidth="1"/>
    <col min="15362" max="15362" width="33" style="106" customWidth="1"/>
    <col min="15363" max="15363" width="15.625" style="106" customWidth="1"/>
    <col min="15364" max="15364" width="13.25" style="106" customWidth="1"/>
    <col min="15365" max="15365" width="16.75" style="106" customWidth="1"/>
    <col min="15366" max="15366" width="38.375" style="106" customWidth="1"/>
    <col min="15367" max="15367" width="30.75" style="106" customWidth="1"/>
    <col min="15368" max="15368" width="30.625" style="106" customWidth="1"/>
    <col min="15369" max="15369" width="25.875" style="106" customWidth="1"/>
    <col min="15370" max="15370" width="25.75" style="106" customWidth="1"/>
    <col min="15371" max="15371" width="19.5" style="106" customWidth="1"/>
    <col min="15372" max="15372" width="16.5" style="106" customWidth="1"/>
    <col min="15373" max="15616" width="11.25" style="106"/>
    <col min="15617" max="15617" width="5.25" style="106" customWidth="1"/>
    <col min="15618" max="15618" width="33" style="106" customWidth="1"/>
    <col min="15619" max="15619" width="15.625" style="106" customWidth="1"/>
    <col min="15620" max="15620" width="13.25" style="106" customWidth="1"/>
    <col min="15621" max="15621" width="16.75" style="106" customWidth="1"/>
    <col min="15622" max="15622" width="38.375" style="106" customWidth="1"/>
    <col min="15623" max="15623" width="30.75" style="106" customWidth="1"/>
    <col min="15624" max="15624" width="30.625" style="106" customWidth="1"/>
    <col min="15625" max="15625" width="25.875" style="106" customWidth="1"/>
    <col min="15626" max="15626" width="25.75" style="106" customWidth="1"/>
    <col min="15627" max="15627" width="19.5" style="106" customWidth="1"/>
    <col min="15628" max="15628" width="16.5" style="106" customWidth="1"/>
    <col min="15629" max="15872" width="11.25" style="106"/>
    <col min="15873" max="15873" width="5.25" style="106" customWidth="1"/>
    <col min="15874" max="15874" width="33" style="106" customWidth="1"/>
    <col min="15875" max="15875" width="15.625" style="106" customWidth="1"/>
    <col min="15876" max="15876" width="13.25" style="106" customWidth="1"/>
    <col min="15877" max="15877" width="16.75" style="106" customWidth="1"/>
    <col min="15878" max="15878" width="38.375" style="106" customWidth="1"/>
    <col min="15879" max="15879" width="30.75" style="106" customWidth="1"/>
    <col min="15880" max="15880" width="30.625" style="106" customWidth="1"/>
    <col min="15881" max="15881" width="25.875" style="106" customWidth="1"/>
    <col min="15882" max="15882" width="25.75" style="106" customWidth="1"/>
    <col min="15883" max="15883" width="19.5" style="106" customWidth="1"/>
    <col min="15884" max="15884" width="16.5" style="106" customWidth="1"/>
    <col min="15885" max="16128" width="11.25" style="106"/>
    <col min="16129" max="16129" width="5.25" style="106" customWidth="1"/>
    <col min="16130" max="16130" width="33" style="106" customWidth="1"/>
    <col min="16131" max="16131" width="15.625" style="106" customWidth="1"/>
    <col min="16132" max="16132" width="13.25" style="106" customWidth="1"/>
    <col min="16133" max="16133" width="16.75" style="106" customWidth="1"/>
    <col min="16134" max="16134" width="38.375" style="106" customWidth="1"/>
    <col min="16135" max="16135" width="30.75" style="106" customWidth="1"/>
    <col min="16136" max="16136" width="30.625" style="106" customWidth="1"/>
    <col min="16137" max="16137" width="25.875" style="106" customWidth="1"/>
    <col min="16138" max="16138" width="25.75" style="106" customWidth="1"/>
    <col min="16139" max="16139" width="19.5" style="106" customWidth="1"/>
    <col min="16140" max="16140" width="16.5" style="106" customWidth="1"/>
    <col min="16141" max="16384" width="11.25" style="106"/>
  </cols>
  <sheetData>
    <row r="1" spans="1:12" ht="27" customHeight="1" x14ac:dyDescent="0.15">
      <c r="A1" s="186" t="s">
        <v>403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0.100000000000001" customHeight="1" x14ac:dyDescent="0.15">
      <c r="A2" s="187" t="s">
        <v>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s="107" customFormat="1" ht="20.100000000000001" customHeight="1" x14ac:dyDescent="0.15">
      <c r="A3" s="188" t="s">
        <v>404</v>
      </c>
      <c r="B3" s="188"/>
      <c r="C3" s="188" t="s">
        <v>405</v>
      </c>
      <c r="D3" s="188"/>
      <c r="E3" s="188"/>
      <c r="F3" s="188" t="s">
        <v>406</v>
      </c>
      <c r="G3" s="188" t="s">
        <v>407</v>
      </c>
      <c r="H3" s="188"/>
      <c r="I3" s="188"/>
      <c r="J3" s="188"/>
      <c r="K3" s="188"/>
      <c r="L3" s="188"/>
    </row>
    <row r="4" spans="1:12" s="107" customFormat="1" ht="20.100000000000001" customHeight="1" x14ac:dyDescent="0.15">
      <c r="A4" s="188"/>
      <c r="B4" s="188"/>
      <c r="C4" s="188"/>
      <c r="D4" s="188"/>
      <c r="E4" s="188"/>
      <c r="F4" s="188"/>
      <c r="G4" s="188" t="s">
        <v>408</v>
      </c>
      <c r="H4" s="188"/>
      <c r="I4" s="188" t="s">
        <v>409</v>
      </c>
      <c r="J4" s="188"/>
      <c r="K4" s="188" t="s">
        <v>410</v>
      </c>
      <c r="L4" s="188"/>
    </row>
    <row r="5" spans="1:12" s="107" customFormat="1" ht="20.100000000000001" customHeight="1" x14ac:dyDescent="0.15">
      <c r="A5" s="189"/>
      <c r="B5" s="189"/>
      <c r="C5" s="108" t="s">
        <v>411</v>
      </c>
      <c r="D5" s="108" t="s">
        <v>412</v>
      </c>
      <c r="E5" s="108" t="s">
        <v>413</v>
      </c>
      <c r="F5" s="188"/>
      <c r="G5" s="108" t="s">
        <v>414</v>
      </c>
      <c r="H5" s="108" t="s">
        <v>415</v>
      </c>
      <c r="I5" s="108" t="s">
        <v>414</v>
      </c>
      <c r="J5" s="108" t="s">
        <v>415</v>
      </c>
      <c r="K5" s="108" t="s">
        <v>414</v>
      </c>
      <c r="L5" s="108" t="s">
        <v>415</v>
      </c>
    </row>
    <row r="6" spans="1:12" ht="26.25" customHeight="1" x14ac:dyDescent="0.15">
      <c r="A6" s="111" t="s">
        <v>37</v>
      </c>
      <c r="B6" s="112" t="s">
        <v>416</v>
      </c>
      <c r="C6" s="109">
        <f>SUM(C7:C30)</f>
        <v>1748.76</v>
      </c>
      <c r="D6" s="109">
        <f>SUM(D7:D30)</f>
        <v>1748.76</v>
      </c>
      <c r="E6" s="109">
        <f>SUM(E7:E30)</f>
        <v>0</v>
      </c>
      <c r="F6" s="110" t="s">
        <v>37</v>
      </c>
      <c r="G6" s="110" t="s">
        <v>37</v>
      </c>
      <c r="H6" s="110" t="s">
        <v>37</v>
      </c>
      <c r="I6" s="110" t="s">
        <v>37</v>
      </c>
      <c r="J6" s="110" t="s">
        <v>37</v>
      </c>
      <c r="K6" s="110" t="s">
        <v>37</v>
      </c>
      <c r="L6" s="110" t="s">
        <v>37</v>
      </c>
    </row>
    <row r="7" spans="1:12" ht="29.25" customHeight="1" x14ac:dyDescent="0.15">
      <c r="A7" s="179" t="s">
        <v>37</v>
      </c>
      <c r="B7" s="182" t="s">
        <v>372</v>
      </c>
      <c r="C7" s="185">
        <v>220.36</v>
      </c>
      <c r="D7" s="185">
        <v>220.36</v>
      </c>
      <c r="E7" s="185">
        <v>0</v>
      </c>
      <c r="F7" s="175" t="s">
        <v>417</v>
      </c>
      <c r="G7" s="110" t="s">
        <v>418</v>
      </c>
      <c r="H7" s="113" t="s">
        <v>419</v>
      </c>
      <c r="I7" s="175" t="s">
        <v>420</v>
      </c>
      <c r="J7" s="178" t="s">
        <v>421</v>
      </c>
      <c r="K7" s="175" t="s">
        <v>422</v>
      </c>
      <c r="L7" s="178" t="s">
        <v>423</v>
      </c>
    </row>
    <row r="8" spans="1:12" ht="29.25" customHeight="1" x14ac:dyDescent="0.15">
      <c r="A8" s="180"/>
      <c r="B8" s="183"/>
      <c r="C8" s="176"/>
      <c r="D8" s="176"/>
      <c r="E8" s="176"/>
      <c r="F8" s="176"/>
      <c r="G8" s="110" t="s">
        <v>424</v>
      </c>
      <c r="H8" s="113" t="s">
        <v>425</v>
      </c>
      <c r="I8" s="176"/>
      <c r="J8" s="176"/>
      <c r="K8" s="176"/>
      <c r="L8" s="176"/>
    </row>
    <row r="9" spans="1:12" ht="29.25" customHeight="1" x14ac:dyDescent="0.15">
      <c r="A9" s="181"/>
      <c r="B9" s="184"/>
      <c r="C9" s="177"/>
      <c r="D9" s="177"/>
      <c r="E9" s="177"/>
      <c r="F9" s="177"/>
      <c r="G9" s="110" t="s">
        <v>426</v>
      </c>
      <c r="H9" s="113" t="s">
        <v>427</v>
      </c>
      <c r="I9" s="177"/>
      <c r="J9" s="177"/>
      <c r="K9" s="177"/>
      <c r="L9" s="177"/>
    </row>
    <row r="10" spans="1:12" ht="36" customHeight="1" x14ac:dyDescent="0.15">
      <c r="A10" s="179" t="s">
        <v>37</v>
      </c>
      <c r="B10" s="182" t="s">
        <v>377</v>
      </c>
      <c r="C10" s="185">
        <v>105.4</v>
      </c>
      <c r="D10" s="185">
        <v>105.4</v>
      </c>
      <c r="E10" s="185">
        <v>0</v>
      </c>
      <c r="F10" s="175" t="s">
        <v>428</v>
      </c>
      <c r="G10" s="110" t="s">
        <v>429</v>
      </c>
      <c r="H10" s="113" t="s">
        <v>430</v>
      </c>
      <c r="I10" s="175" t="s">
        <v>431</v>
      </c>
      <c r="J10" s="178" t="s">
        <v>432</v>
      </c>
      <c r="K10" s="175" t="s">
        <v>422</v>
      </c>
      <c r="L10" s="178" t="s">
        <v>433</v>
      </c>
    </row>
    <row r="11" spans="1:12" ht="36" customHeight="1" x14ac:dyDescent="0.15">
      <c r="A11" s="180"/>
      <c r="B11" s="183"/>
      <c r="C11" s="176"/>
      <c r="D11" s="176"/>
      <c r="E11" s="176"/>
      <c r="F11" s="176"/>
      <c r="G11" s="110" t="s">
        <v>434</v>
      </c>
      <c r="H11" s="113" t="s">
        <v>425</v>
      </c>
      <c r="I11" s="176"/>
      <c r="J11" s="176"/>
      <c r="K11" s="176"/>
      <c r="L11" s="176"/>
    </row>
    <row r="12" spans="1:12" ht="36" customHeight="1" x14ac:dyDescent="0.15">
      <c r="A12" s="181"/>
      <c r="B12" s="184"/>
      <c r="C12" s="177"/>
      <c r="D12" s="177"/>
      <c r="E12" s="177"/>
      <c r="F12" s="177"/>
      <c r="G12" s="110" t="s">
        <v>435</v>
      </c>
      <c r="H12" s="113" t="s">
        <v>436</v>
      </c>
      <c r="I12" s="177"/>
      <c r="J12" s="177"/>
      <c r="K12" s="177"/>
      <c r="L12" s="177"/>
    </row>
    <row r="13" spans="1:12" ht="24" customHeight="1" x14ac:dyDescent="0.15">
      <c r="A13" s="179" t="s">
        <v>37</v>
      </c>
      <c r="B13" s="182" t="s">
        <v>383</v>
      </c>
      <c r="C13" s="185">
        <v>700</v>
      </c>
      <c r="D13" s="185">
        <v>700</v>
      </c>
      <c r="E13" s="185">
        <v>0</v>
      </c>
      <c r="F13" s="175" t="s">
        <v>437</v>
      </c>
      <c r="G13" s="110" t="s">
        <v>438</v>
      </c>
      <c r="H13" s="113" t="s">
        <v>439</v>
      </c>
      <c r="I13" s="110" t="s">
        <v>440</v>
      </c>
      <c r="J13" s="113" t="s">
        <v>441</v>
      </c>
      <c r="K13" s="175" t="s">
        <v>442</v>
      </c>
      <c r="L13" s="178" t="s">
        <v>433</v>
      </c>
    </row>
    <row r="14" spans="1:12" ht="24" x14ac:dyDescent="0.15">
      <c r="A14" s="180"/>
      <c r="B14" s="183"/>
      <c r="C14" s="176"/>
      <c r="D14" s="176"/>
      <c r="E14" s="176"/>
      <c r="F14" s="176"/>
      <c r="G14" s="110" t="s">
        <v>443</v>
      </c>
      <c r="H14" s="113" t="s">
        <v>444</v>
      </c>
      <c r="I14" s="175" t="s">
        <v>445</v>
      </c>
      <c r="J14" s="178" t="s">
        <v>441</v>
      </c>
      <c r="K14" s="176"/>
      <c r="L14" s="176"/>
    </row>
    <row r="15" spans="1:12" ht="12" x14ac:dyDescent="0.15">
      <c r="A15" s="181"/>
      <c r="B15" s="184"/>
      <c r="C15" s="177"/>
      <c r="D15" s="177"/>
      <c r="E15" s="177"/>
      <c r="F15" s="177"/>
      <c r="G15" s="110" t="s">
        <v>446</v>
      </c>
      <c r="H15" s="113" t="s">
        <v>447</v>
      </c>
      <c r="I15" s="177"/>
      <c r="J15" s="177"/>
      <c r="K15" s="177"/>
      <c r="L15" s="177"/>
    </row>
    <row r="16" spans="1:12" ht="24" customHeight="1" x14ac:dyDescent="0.15">
      <c r="A16" s="179" t="s">
        <v>37</v>
      </c>
      <c r="B16" s="182" t="s">
        <v>370</v>
      </c>
      <c r="C16" s="185">
        <v>270</v>
      </c>
      <c r="D16" s="185">
        <v>270</v>
      </c>
      <c r="E16" s="185">
        <v>0</v>
      </c>
      <c r="F16" s="175" t="s">
        <v>448</v>
      </c>
      <c r="G16" s="110" t="s">
        <v>449</v>
      </c>
      <c r="H16" s="113" t="s">
        <v>450</v>
      </c>
      <c r="I16" s="110" t="s">
        <v>451</v>
      </c>
      <c r="J16" s="113" t="s">
        <v>452</v>
      </c>
      <c r="K16" s="175" t="s">
        <v>453</v>
      </c>
      <c r="L16" s="178" t="s">
        <v>433</v>
      </c>
    </row>
    <row r="17" spans="1:12" ht="12" x14ac:dyDescent="0.15">
      <c r="A17" s="180"/>
      <c r="B17" s="183"/>
      <c r="C17" s="176"/>
      <c r="D17" s="176"/>
      <c r="E17" s="176"/>
      <c r="F17" s="176"/>
      <c r="G17" s="110" t="s">
        <v>454</v>
      </c>
      <c r="H17" s="113" t="s">
        <v>455</v>
      </c>
      <c r="I17" s="175" t="s">
        <v>456</v>
      </c>
      <c r="J17" s="178" t="s">
        <v>441</v>
      </c>
      <c r="K17" s="176"/>
      <c r="L17" s="176"/>
    </row>
    <row r="18" spans="1:12" ht="12" x14ac:dyDescent="0.15">
      <c r="A18" s="181"/>
      <c r="B18" s="184"/>
      <c r="C18" s="177"/>
      <c r="D18" s="177"/>
      <c r="E18" s="177"/>
      <c r="F18" s="177"/>
      <c r="G18" s="110" t="s">
        <v>435</v>
      </c>
      <c r="H18" s="113" t="s">
        <v>436</v>
      </c>
      <c r="I18" s="177"/>
      <c r="J18" s="177"/>
      <c r="K18" s="177"/>
      <c r="L18" s="177"/>
    </row>
    <row r="19" spans="1:12" ht="24" customHeight="1" x14ac:dyDescent="0.15">
      <c r="A19" s="179" t="s">
        <v>37</v>
      </c>
      <c r="B19" s="182" t="s">
        <v>374</v>
      </c>
      <c r="C19" s="185">
        <v>150</v>
      </c>
      <c r="D19" s="185">
        <v>150</v>
      </c>
      <c r="E19" s="185">
        <v>0</v>
      </c>
      <c r="F19" s="175" t="s">
        <v>457</v>
      </c>
      <c r="G19" s="110" t="s">
        <v>458</v>
      </c>
      <c r="H19" s="113" t="s">
        <v>459</v>
      </c>
      <c r="I19" s="110" t="s">
        <v>460</v>
      </c>
      <c r="J19" s="113" t="s">
        <v>461</v>
      </c>
      <c r="K19" s="175" t="s">
        <v>442</v>
      </c>
      <c r="L19" s="178" t="s">
        <v>462</v>
      </c>
    </row>
    <row r="20" spans="1:12" ht="24" x14ac:dyDescent="0.15">
      <c r="A20" s="180"/>
      <c r="B20" s="183"/>
      <c r="C20" s="176"/>
      <c r="D20" s="176"/>
      <c r="E20" s="176"/>
      <c r="F20" s="176"/>
      <c r="G20" s="110" t="s">
        <v>463</v>
      </c>
      <c r="H20" s="113" t="s">
        <v>464</v>
      </c>
      <c r="I20" s="110" t="s">
        <v>465</v>
      </c>
      <c r="J20" s="113" t="s">
        <v>466</v>
      </c>
      <c r="K20" s="176"/>
      <c r="L20" s="176"/>
    </row>
    <row r="21" spans="1:12" ht="24" x14ac:dyDescent="0.15">
      <c r="A21" s="180"/>
      <c r="B21" s="183"/>
      <c r="C21" s="176"/>
      <c r="D21" s="176"/>
      <c r="E21" s="176"/>
      <c r="F21" s="176"/>
      <c r="G21" s="110" t="s">
        <v>467</v>
      </c>
      <c r="H21" s="113" t="s">
        <v>468</v>
      </c>
      <c r="I21" s="175" t="s">
        <v>469</v>
      </c>
      <c r="J21" s="178" t="s">
        <v>466</v>
      </c>
      <c r="K21" s="176"/>
      <c r="L21" s="176"/>
    </row>
    <row r="22" spans="1:12" ht="12" x14ac:dyDescent="0.15">
      <c r="A22" s="180"/>
      <c r="B22" s="183"/>
      <c r="C22" s="176"/>
      <c r="D22" s="176"/>
      <c r="E22" s="176"/>
      <c r="F22" s="176"/>
      <c r="G22" s="110" t="s">
        <v>470</v>
      </c>
      <c r="H22" s="113" t="s">
        <v>471</v>
      </c>
      <c r="I22" s="176"/>
      <c r="J22" s="176"/>
      <c r="K22" s="176"/>
      <c r="L22" s="176"/>
    </row>
    <row r="23" spans="1:12" ht="12" x14ac:dyDescent="0.15">
      <c r="A23" s="181"/>
      <c r="B23" s="184"/>
      <c r="C23" s="177"/>
      <c r="D23" s="177"/>
      <c r="E23" s="177"/>
      <c r="F23" s="177"/>
      <c r="G23" s="110" t="s">
        <v>472</v>
      </c>
      <c r="H23" s="113" t="s">
        <v>425</v>
      </c>
      <c r="I23" s="177"/>
      <c r="J23" s="177"/>
      <c r="K23" s="177"/>
      <c r="L23" s="177"/>
    </row>
    <row r="24" spans="1:12" ht="24" customHeight="1" x14ac:dyDescent="0.15">
      <c r="A24" s="179" t="s">
        <v>37</v>
      </c>
      <c r="B24" s="182" t="s">
        <v>359</v>
      </c>
      <c r="C24" s="185">
        <v>200</v>
      </c>
      <c r="D24" s="185">
        <v>200</v>
      </c>
      <c r="E24" s="185">
        <v>0</v>
      </c>
      <c r="F24" s="175" t="s">
        <v>473</v>
      </c>
      <c r="G24" s="110" t="s">
        <v>474</v>
      </c>
      <c r="H24" s="113" t="s">
        <v>475</v>
      </c>
      <c r="I24" s="175" t="s">
        <v>476</v>
      </c>
      <c r="J24" s="178" t="s">
        <v>477</v>
      </c>
      <c r="K24" s="175" t="s">
        <v>478</v>
      </c>
      <c r="L24" s="178" t="s">
        <v>433</v>
      </c>
    </row>
    <row r="25" spans="1:12" ht="12" x14ac:dyDescent="0.15">
      <c r="A25" s="180"/>
      <c r="B25" s="183"/>
      <c r="C25" s="176"/>
      <c r="D25" s="176"/>
      <c r="E25" s="176"/>
      <c r="F25" s="176"/>
      <c r="G25" s="110" t="s">
        <v>479</v>
      </c>
      <c r="H25" s="113" t="s">
        <v>480</v>
      </c>
      <c r="I25" s="176"/>
      <c r="J25" s="176"/>
      <c r="K25" s="176"/>
      <c r="L25" s="176"/>
    </row>
    <row r="26" spans="1:12" ht="12" x14ac:dyDescent="0.15">
      <c r="A26" s="180"/>
      <c r="B26" s="183"/>
      <c r="C26" s="176"/>
      <c r="D26" s="176"/>
      <c r="E26" s="176"/>
      <c r="F26" s="176"/>
      <c r="G26" s="110" t="s">
        <v>481</v>
      </c>
      <c r="H26" s="113" t="s">
        <v>482</v>
      </c>
      <c r="I26" s="176"/>
      <c r="J26" s="176"/>
      <c r="K26" s="176"/>
      <c r="L26" s="176"/>
    </row>
    <row r="27" spans="1:12" ht="12" x14ac:dyDescent="0.15">
      <c r="A27" s="181"/>
      <c r="B27" s="184"/>
      <c r="C27" s="177"/>
      <c r="D27" s="177"/>
      <c r="E27" s="177"/>
      <c r="F27" s="177"/>
      <c r="G27" s="110" t="s">
        <v>483</v>
      </c>
      <c r="H27" s="113" t="s">
        <v>484</v>
      </c>
      <c r="I27" s="177"/>
      <c r="J27" s="177"/>
      <c r="K27" s="177"/>
      <c r="L27" s="177"/>
    </row>
    <row r="28" spans="1:12" ht="28.2" customHeight="1" x14ac:dyDescent="0.15">
      <c r="A28" s="179" t="s">
        <v>37</v>
      </c>
      <c r="B28" s="182" t="s">
        <v>357</v>
      </c>
      <c r="C28" s="185">
        <v>103</v>
      </c>
      <c r="D28" s="185">
        <v>103</v>
      </c>
      <c r="E28" s="185">
        <v>0</v>
      </c>
      <c r="F28" s="175" t="s">
        <v>485</v>
      </c>
      <c r="G28" s="110" t="s">
        <v>486</v>
      </c>
      <c r="H28" s="113" t="s">
        <v>487</v>
      </c>
      <c r="I28" s="175" t="s">
        <v>488</v>
      </c>
      <c r="J28" s="178" t="s">
        <v>489</v>
      </c>
      <c r="K28" s="175" t="s">
        <v>442</v>
      </c>
      <c r="L28" s="178" t="s">
        <v>462</v>
      </c>
    </row>
    <row r="29" spans="1:12" ht="28.2" customHeight="1" x14ac:dyDescent="0.15">
      <c r="A29" s="180"/>
      <c r="B29" s="183"/>
      <c r="C29" s="176"/>
      <c r="D29" s="176"/>
      <c r="E29" s="176"/>
      <c r="F29" s="176"/>
      <c r="G29" s="110" t="s">
        <v>490</v>
      </c>
      <c r="H29" s="113" t="s">
        <v>491</v>
      </c>
      <c r="I29" s="176"/>
      <c r="J29" s="176"/>
      <c r="K29" s="176"/>
      <c r="L29" s="176"/>
    </row>
    <row r="30" spans="1:12" ht="28.2" customHeight="1" x14ac:dyDescent="0.15">
      <c r="A30" s="181"/>
      <c r="B30" s="184"/>
      <c r="C30" s="177"/>
      <c r="D30" s="177"/>
      <c r="E30" s="177"/>
      <c r="F30" s="177"/>
      <c r="G30" s="110" t="s">
        <v>492</v>
      </c>
      <c r="H30" s="113" t="s">
        <v>482</v>
      </c>
      <c r="I30" s="177"/>
      <c r="J30" s="177"/>
      <c r="K30" s="177"/>
      <c r="L30" s="177"/>
    </row>
  </sheetData>
  <mergeCells count="79">
    <mergeCell ref="A1:L1"/>
    <mergeCell ref="A2:L2"/>
    <mergeCell ref="A3:B5"/>
    <mergeCell ref="C3:E4"/>
    <mergeCell ref="F3:F5"/>
    <mergeCell ref="G3:L3"/>
    <mergeCell ref="G4:H4"/>
    <mergeCell ref="I4:J4"/>
    <mergeCell ref="K4:L4"/>
    <mergeCell ref="A7:A9"/>
    <mergeCell ref="B7:B9"/>
    <mergeCell ref="C7:C9"/>
    <mergeCell ref="D7:D9"/>
    <mergeCell ref="E7:E9"/>
    <mergeCell ref="A10:A12"/>
    <mergeCell ref="B10:B12"/>
    <mergeCell ref="C10:C12"/>
    <mergeCell ref="D10:D12"/>
    <mergeCell ref="E10:E12"/>
    <mergeCell ref="F7:F9"/>
    <mergeCell ref="I7:I9"/>
    <mergeCell ref="J7:J9"/>
    <mergeCell ref="K7:K9"/>
    <mergeCell ref="L7:L9"/>
    <mergeCell ref="A13:A15"/>
    <mergeCell ref="B13:B15"/>
    <mergeCell ref="C13:C15"/>
    <mergeCell ref="D13:D15"/>
    <mergeCell ref="E13:E15"/>
    <mergeCell ref="F10:F12"/>
    <mergeCell ref="I10:I12"/>
    <mergeCell ref="J10:J12"/>
    <mergeCell ref="K10:K12"/>
    <mergeCell ref="L10:L12"/>
    <mergeCell ref="A16:A18"/>
    <mergeCell ref="B16:B18"/>
    <mergeCell ref="C16:C18"/>
    <mergeCell ref="D16:D18"/>
    <mergeCell ref="E16:E18"/>
    <mergeCell ref="F13:F15"/>
    <mergeCell ref="K13:K15"/>
    <mergeCell ref="L13:L15"/>
    <mergeCell ref="I14:I15"/>
    <mergeCell ref="J14:J15"/>
    <mergeCell ref="A19:A23"/>
    <mergeCell ref="B19:B23"/>
    <mergeCell ref="C19:C23"/>
    <mergeCell ref="D19:D23"/>
    <mergeCell ref="E19:E23"/>
    <mergeCell ref="F16:F18"/>
    <mergeCell ref="K16:K18"/>
    <mergeCell ref="L16:L18"/>
    <mergeCell ref="I17:I18"/>
    <mergeCell ref="J17:J18"/>
    <mergeCell ref="A24:A27"/>
    <mergeCell ref="B24:B27"/>
    <mergeCell ref="C24:C27"/>
    <mergeCell ref="D24:D27"/>
    <mergeCell ref="E24:E27"/>
    <mergeCell ref="F19:F23"/>
    <mergeCell ref="K19:K23"/>
    <mergeCell ref="L19:L23"/>
    <mergeCell ref="I21:I23"/>
    <mergeCell ref="J21:J23"/>
    <mergeCell ref="A28:A30"/>
    <mergeCell ref="B28:B30"/>
    <mergeCell ref="C28:C30"/>
    <mergeCell ref="D28:D30"/>
    <mergeCell ref="E28:E30"/>
    <mergeCell ref="F24:F27"/>
    <mergeCell ref="I24:I27"/>
    <mergeCell ref="J24:J27"/>
    <mergeCell ref="K24:K27"/>
    <mergeCell ref="L24:L27"/>
    <mergeCell ref="F28:F30"/>
    <mergeCell ref="I28:I30"/>
    <mergeCell ref="J28:J30"/>
    <mergeCell ref="K28:K30"/>
    <mergeCell ref="L28:L30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showZeros="0" topLeftCell="B1" workbookViewId="0">
      <selection activeCell="D13" sqref="D13"/>
    </sheetView>
  </sheetViews>
  <sheetFormatPr defaultRowHeight="10.8" x14ac:dyDescent="0.15"/>
  <cols>
    <col min="1" max="1" width="59.125" customWidth="1"/>
    <col min="2" max="2" width="44.375" customWidth="1"/>
    <col min="3" max="3" width="65.125" customWidth="1"/>
    <col min="4" max="4" width="44.375" customWidth="1"/>
  </cols>
  <sheetData>
    <row r="1" spans="1:4" ht="20.25" customHeight="1" x14ac:dyDescent="0.25">
      <c r="A1" s="7"/>
      <c r="B1" s="7"/>
      <c r="C1" s="7"/>
      <c r="D1" s="8" t="s">
        <v>2</v>
      </c>
    </row>
    <row r="2" spans="1:4" ht="20.25" customHeight="1" x14ac:dyDescent="0.15">
      <c r="A2" s="114" t="s">
        <v>3</v>
      </c>
      <c r="B2" s="114"/>
      <c r="C2" s="114"/>
      <c r="D2" s="114"/>
    </row>
    <row r="3" spans="1:4" ht="20.25" customHeight="1" x14ac:dyDescent="0.15">
      <c r="A3" s="9" t="s">
        <v>0</v>
      </c>
      <c r="B3" s="10"/>
      <c r="C3" s="11"/>
      <c r="D3" s="8" t="s">
        <v>4</v>
      </c>
    </row>
    <row r="4" spans="1:4" ht="19.5" customHeight="1" x14ac:dyDescent="0.15">
      <c r="A4" s="115" t="s">
        <v>5</v>
      </c>
      <c r="B4" s="116"/>
      <c r="C4" s="115" t="s">
        <v>6</v>
      </c>
      <c r="D4" s="116"/>
    </row>
    <row r="5" spans="1:4" ht="19.5" customHeight="1" x14ac:dyDescent="0.15">
      <c r="A5" s="12" t="s">
        <v>7</v>
      </c>
      <c r="B5" s="12" t="s">
        <v>8</v>
      </c>
      <c r="C5" s="12" t="s">
        <v>7</v>
      </c>
      <c r="D5" s="13" t="s">
        <v>8</v>
      </c>
    </row>
    <row r="6" spans="1:4" ht="19.5" customHeight="1" x14ac:dyDescent="0.15">
      <c r="A6" s="14" t="s">
        <v>9</v>
      </c>
      <c r="B6" s="15">
        <f>353836.99-347061.64</f>
        <v>6775.3499999999767</v>
      </c>
      <c r="C6" s="14" t="s">
        <v>10</v>
      </c>
      <c r="D6" s="15">
        <v>0</v>
      </c>
    </row>
    <row r="7" spans="1:4" ht="19.5" customHeight="1" x14ac:dyDescent="0.15">
      <c r="A7" s="14" t="s">
        <v>11</v>
      </c>
      <c r="B7" s="16">
        <v>0</v>
      </c>
      <c r="C7" s="14" t="s">
        <v>12</v>
      </c>
      <c r="D7" s="15">
        <v>0</v>
      </c>
    </row>
    <row r="8" spans="1:4" ht="19.5" customHeight="1" x14ac:dyDescent="0.15">
      <c r="A8" s="17" t="s">
        <v>13</v>
      </c>
      <c r="B8" s="15">
        <v>0</v>
      </c>
      <c r="C8" s="18" t="s">
        <v>14</v>
      </c>
      <c r="D8" s="15">
        <v>0</v>
      </c>
    </row>
    <row r="9" spans="1:4" ht="19.5" customHeight="1" x14ac:dyDescent="0.15">
      <c r="A9" s="14" t="s">
        <v>15</v>
      </c>
      <c r="B9" s="19">
        <v>0</v>
      </c>
      <c r="C9" s="14" t="s">
        <v>16</v>
      </c>
      <c r="D9" s="15">
        <v>0</v>
      </c>
    </row>
    <row r="10" spans="1:4" ht="19.5" customHeight="1" x14ac:dyDescent="0.15">
      <c r="A10" s="14" t="s">
        <v>17</v>
      </c>
      <c r="B10" s="15">
        <v>0</v>
      </c>
      <c r="C10" s="14" t="s">
        <v>18</v>
      </c>
      <c r="D10" s="15">
        <v>538.12</v>
      </c>
    </row>
    <row r="11" spans="1:4" ht="19.5" customHeight="1" x14ac:dyDescent="0.15">
      <c r="A11" s="14" t="s">
        <v>19</v>
      </c>
      <c r="B11" s="15">
        <v>13708</v>
      </c>
      <c r="C11" s="14" t="s">
        <v>20</v>
      </c>
      <c r="D11" s="15">
        <v>0</v>
      </c>
    </row>
    <row r="12" spans="1:4" ht="19.5" customHeight="1" x14ac:dyDescent="0.15">
      <c r="A12" s="14"/>
      <c r="B12" s="15"/>
      <c r="C12" s="14" t="s">
        <v>21</v>
      </c>
      <c r="D12" s="15">
        <v>0</v>
      </c>
    </row>
    <row r="13" spans="1:4" ht="19.5" customHeight="1" x14ac:dyDescent="0.15">
      <c r="A13" s="20"/>
      <c r="B13" s="15"/>
      <c r="C13" s="14" t="s">
        <v>22</v>
      </c>
      <c r="D13" s="15">
        <f>366790.8-347061.64</f>
        <v>19729.159999999974</v>
      </c>
    </row>
    <row r="14" spans="1:4" ht="19.5" customHeight="1" x14ac:dyDescent="0.15">
      <c r="A14" s="20"/>
      <c r="B14" s="15"/>
      <c r="C14" s="14" t="s">
        <v>23</v>
      </c>
      <c r="D14" s="15">
        <v>0</v>
      </c>
    </row>
    <row r="15" spans="1:4" ht="19.5" customHeight="1" x14ac:dyDescent="0.15">
      <c r="A15" s="20"/>
      <c r="B15" s="15"/>
      <c r="C15" s="14" t="s">
        <v>24</v>
      </c>
      <c r="D15" s="15">
        <v>102.26</v>
      </c>
    </row>
    <row r="16" spans="1:4" ht="19.5" customHeight="1" x14ac:dyDescent="0.15">
      <c r="A16" s="20"/>
      <c r="B16" s="15"/>
      <c r="C16" s="14" t="s">
        <v>25</v>
      </c>
      <c r="D16" s="15">
        <v>0</v>
      </c>
    </row>
    <row r="17" spans="1:4" ht="19.5" customHeight="1" x14ac:dyDescent="0.15">
      <c r="A17" s="20"/>
      <c r="B17" s="15"/>
      <c r="C17" s="14" t="s">
        <v>26</v>
      </c>
      <c r="D17" s="15">
        <v>0</v>
      </c>
    </row>
    <row r="18" spans="1:4" ht="19.5" customHeight="1" x14ac:dyDescent="0.15">
      <c r="A18" s="20"/>
      <c r="B18" s="15"/>
      <c r="C18" s="14" t="s">
        <v>27</v>
      </c>
      <c r="D18" s="15">
        <v>0</v>
      </c>
    </row>
    <row r="19" spans="1:4" ht="19.5" customHeight="1" x14ac:dyDescent="0.15">
      <c r="A19" s="20"/>
      <c r="B19" s="15"/>
      <c r="C19" s="14" t="s">
        <v>28</v>
      </c>
      <c r="D19" s="15">
        <v>0</v>
      </c>
    </row>
    <row r="20" spans="1:4" ht="19.5" customHeight="1" x14ac:dyDescent="0.15">
      <c r="A20" s="20"/>
      <c r="B20" s="15"/>
      <c r="C20" s="14" t="s">
        <v>29</v>
      </c>
      <c r="D20" s="15">
        <v>0</v>
      </c>
    </row>
    <row r="21" spans="1:4" ht="19.5" customHeight="1" x14ac:dyDescent="0.15">
      <c r="A21" s="20"/>
      <c r="B21" s="15"/>
      <c r="C21" s="14" t="s">
        <v>30</v>
      </c>
      <c r="D21" s="15">
        <v>0</v>
      </c>
    </row>
    <row r="22" spans="1:4" ht="19.5" customHeight="1" x14ac:dyDescent="0.15">
      <c r="A22" s="20"/>
      <c r="B22" s="15"/>
      <c r="C22" s="14" t="s">
        <v>31</v>
      </c>
      <c r="D22" s="15">
        <v>0</v>
      </c>
    </row>
    <row r="23" spans="1:4" ht="19.5" customHeight="1" x14ac:dyDescent="0.15">
      <c r="A23" s="20"/>
      <c r="B23" s="15"/>
      <c r="C23" s="14" t="s">
        <v>32</v>
      </c>
      <c r="D23" s="15">
        <v>0</v>
      </c>
    </row>
    <row r="24" spans="1:4" ht="19.5" customHeight="1" x14ac:dyDescent="0.15">
      <c r="A24" s="20"/>
      <c r="B24" s="15"/>
      <c r="C24" s="14" t="s">
        <v>33</v>
      </c>
      <c r="D24" s="15">
        <v>0</v>
      </c>
    </row>
    <row r="25" spans="1:4" ht="19.5" customHeight="1" x14ac:dyDescent="0.15">
      <c r="A25" s="20"/>
      <c r="B25" s="15"/>
      <c r="C25" s="14" t="s">
        <v>34</v>
      </c>
      <c r="D25" s="15">
        <v>160</v>
      </c>
    </row>
    <row r="26" spans="1:4" ht="19.5" customHeight="1" x14ac:dyDescent="0.15">
      <c r="A26" s="14"/>
      <c r="B26" s="15"/>
      <c r="C26" s="14" t="s">
        <v>35</v>
      </c>
      <c r="D26" s="15">
        <v>0</v>
      </c>
    </row>
    <row r="27" spans="1:4" ht="19.5" customHeight="1" x14ac:dyDescent="0.15">
      <c r="A27" s="14"/>
      <c r="B27" s="15"/>
      <c r="C27" s="14" t="s">
        <v>36</v>
      </c>
      <c r="D27" s="15">
        <v>0</v>
      </c>
    </row>
    <row r="28" spans="1:4" ht="19.5" customHeight="1" x14ac:dyDescent="0.15">
      <c r="A28" s="14" t="s">
        <v>37</v>
      </c>
      <c r="B28" s="15"/>
      <c r="C28" s="14" t="s">
        <v>38</v>
      </c>
      <c r="D28" s="15">
        <v>0</v>
      </c>
    </row>
    <row r="29" spans="1:4" ht="19.5" customHeight="1" x14ac:dyDescent="0.15">
      <c r="A29" s="14"/>
      <c r="B29" s="15"/>
      <c r="C29" s="14" t="s">
        <v>39</v>
      </c>
      <c r="D29" s="15">
        <v>0</v>
      </c>
    </row>
    <row r="30" spans="1:4" ht="19.5" customHeight="1" x14ac:dyDescent="0.15">
      <c r="A30" s="21"/>
      <c r="B30" s="22"/>
      <c r="C30" s="21" t="s">
        <v>40</v>
      </c>
      <c r="D30" s="22">
        <v>0</v>
      </c>
    </row>
    <row r="31" spans="1:4" ht="19.5" customHeight="1" x14ac:dyDescent="0.15">
      <c r="A31" s="23"/>
      <c r="B31" s="24"/>
      <c r="C31" s="23" t="s">
        <v>41</v>
      </c>
      <c r="D31" s="24">
        <v>0</v>
      </c>
    </row>
    <row r="32" spans="1:4" ht="19.5" customHeight="1" x14ac:dyDescent="0.15">
      <c r="A32" s="23"/>
      <c r="B32" s="24"/>
      <c r="C32" s="23" t="s">
        <v>42</v>
      </c>
      <c r="D32" s="24">
        <v>0</v>
      </c>
    </row>
    <row r="33" spans="1:4" ht="19.5" customHeight="1" x14ac:dyDescent="0.15">
      <c r="A33" s="23"/>
      <c r="B33" s="24"/>
      <c r="C33" s="23" t="s">
        <v>43</v>
      </c>
      <c r="D33" s="24">
        <v>0</v>
      </c>
    </row>
    <row r="34" spans="1:4" ht="19.5" customHeight="1" x14ac:dyDescent="0.15">
      <c r="A34" s="23"/>
      <c r="B34" s="24"/>
      <c r="C34" s="23" t="s">
        <v>44</v>
      </c>
      <c r="D34" s="24">
        <v>0</v>
      </c>
    </row>
    <row r="35" spans="1:4" ht="19.5" customHeight="1" x14ac:dyDescent="0.15">
      <c r="A35" s="23"/>
      <c r="B35" s="24"/>
      <c r="C35" s="23" t="s">
        <v>45</v>
      </c>
      <c r="D35" s="24">
        <v>0</v>
      </c>
    </row>
    <row r="36" spans="1:4" ht="19.5" customHeight="1" x14ac:dyDescent="0.15">
      <c r="A36" s="23"/>
      <c r="B36" s="24"/>
      <c r="C36" s="23"/>
      <c r="D36" s="25"/>
    </row>
    <row r="37" spans="1:4" ht="19.5" customHeight="1" x14ac:dyDescent="0.15">
      <c r="A37" s="26" t="s">
        <v>46</v>
      </c>
      <c r="B37" s="25">
        <f>SUM(B6:B34)</f>
        <v>20483.349999999977</v>
      </c>
      <c r="C37" s="26" t="s">
        <v>47</v>
      </c>
      <c r="D37" s="25">
        <f>SUM(D6:D35)</f>
        <v>20529.539999999972</v>
      </c>
    </row>
    <row r="38" spans="1:4" ht="19.5" customHeight="1" x14ac:dyDescent="0.15">
      <c r="A38" s="23" t="s">
        <v>48</v>
      </c>
      <c r="B38" s="24">
        <v>0</v>
      </c>
      <c r="C38" s="23" t="s">
        <v>49</v>
      </c>
      <c r="D38" s="24">
        <v>0</v>
      </c>
    </row>
    <row r="39" spans="1:4" ht="19.5" customHeight="1" x14ac:dyDescent="0.15">
      <c r="A39" s="23" t="s">
        <v>50</v>
      </c>
      <c r="B39" s="24">
        <v>46.19</v>
      </c>
      <c r="C39" s="23" t="s">
        <v>51</v>
      </c>
      <c r="D39" s="24">
        <v>0</v>
      </c>
    </row>
    <row r="40" spans="1:4" ht="19.5" customHeight="1" x14ac:dyDescent="0.15">
      <c r="A40" s="23"/>
      <c r="B40" s="24"/>
      <c r="C40" s="23" t="s">
        <v>52</v>
      </c>
      <c r="D40" s="24">
        <v>0</v>
      </c>
    </row>
    <row r="41" spans="1:4" ht="19.5" customHeight="1" x14ac:dyDescent="0.15">
      <c r="A41" s="27"/>
      <c r="B41" s="28"/>
      <c r="C41" s="27"/>
      <c r="D41" s="29"/>
    </row>
    <row r="42" spans="1:4" ht="19.5" customHeight="1" x14ac:dyDescent="0.15">
      <c r="A42" s="30" t="s">
        <v>53</v>
      </c>
      <c r="B42" s="31">
        <f>SUM(B37:B39)</f>
        <v>20529.539999999975</v>
      </c>
      <c r="C42" s="30" t="s">
        <v>54</v>
      </c>
      <c r="D42" s="32">
        <f>SUM(D37,D38,D40)</f>
        <v>20529.539999999972</v>
      </c>
    </row>
    <row r="43" spans="1:4" ht="20.25" customHeight="1" x14ac:dyDescent="0.25">
      <c r="A43" s="33"/>
      <c r="B43" s="34"/>
      <c r="C43" s="35"/>
      <c r="D43" s="7"/>
    </row>
  </sheetData>
  <mergeCells count="3">
    <mergeCell ref="A2:D2"/>
    <mergeCell ref="C4:D4"/>
    <mergeCell ref="A4:B4"/>
  </mergeCells>
  <phoneticPr fontId="4" type="noConversion"/>
  <printOptions horizontalCentered="1"/>
  <pageMargins left="0.59097219999999995" right="0.59097219999999995" top="0.98472219999999999" bottom="0.98472219999999999" header="0.51249999999999996" footer="0.51249999999999996"/>
  <pageSetup paperSize="9" scale="55" orientation="landscape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showGridLines="0" showZeros="0" workbookViewId="0">
      <selection activeCell="K19" sqref="K19"/>
    </sheetView>
  </sheetViews>
  <sheetFormatPr defaultRowHeight="10.8" x14ac:dyDescent="0.15"/>
  <cols>
    <col min="1" max="1" width="4.875" customWidth="1"/>
    <col min="2" max="3" width="3.625" customWidth="1"/>
    <col min="4" max="4" width="9.125" customWidth="1"/>
    <col min="5" max="5" width="38" customWidth="1"/>
    <col min="6" max="10" width="13.375" customWidth="1"/>
    <col min="11" max="14" width="12.125" customWidth="1"/>
    <col min="15" max="15" width="11.875" customWidth="1"/>
    <col min="16" max="17" width="10.625" customWidth="1"/>
    <col min="18" max="18" width="12.125" customWidth="1"/>
    <col min="19" max="19" width="9.875" customWidth="1"/>
    <col min="20" max="20" width="10.625" customWidth="1"/>
  </cols>
  <sheetData>
    <row r="1" spans="1:20" ht="20.100000000000001" customHeight="1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55</v>
      </c>
    </row>
    <row r="2" spans="1:20" ht="20.100000000000001" customHeight="1" x14ac:dyDescent="0.1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20.100000000000001" customHeight="1" x14ac:dyDescent="0.15">
      <c r="A3" s="40" t="s">
        <v>0</v>
      </c>
      <c r="B3" s="41"/>
      <c r="C3" s="41"/>
      <c r="D3" s="41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8" t="s">
        <v>4</v>
      </c>
    </row>
    <row r="4" spans="1:20" ht="20.100000000000001" customHeight="1" x14ac:dyDescent="0.15">
      <c r="A4" s="117" t="s">
        <v>57</v>
      </c>
      <c r="B4" s="118"/>
      <c r="C4" s="118"/>
      <c r="D4" s="118"/>
      <c r="E4" s="119"/>
      <c r="F4" s="123" t="s">
        <v>58</v>
      </c>
      <c r="G4" s="129" t="s">
        <v>59</v>
      </c>
      <c r="H4" s="124" t="s">
        <v>60</v>
      </c>
      <c r="I4" s="124" t="s">
        <v>61</v>
      </c>
      <c r="J4" s="124" t="s">
        <v>62</v>
      </c>
      <c r="K4" s="124" t="s">
        <v>63</v>
      </c>
      <c r="L4" s="124"/>
      <c r="M4" s="126" t="s">
        <v>64</v>
      </c>
      <c r="N4" s="134" t="s">
        <v>65</v>
      </c>
      <c r="O4" s="135"/>
      <c r="P4" s="135"/>
      <c r="Q4" s="135"/>
      <c r="R4" s="136"/>
      <c r="S4" s="123" t="s">
        <v>66</v>
      </c>
      <c r="T4" s="124" t="s">
        <v>67</v>
      </c>
    </row>
    <row r="5" spans="1:20" ht="20.100000000000001" customHeight="1" x14ac:dyDescent="0.15">
      <c r="A5" s="117" t="s">
        <v>68</v>
      </c>
      <c r="B5" s="118"/>
      <c r="C5" s="119"/>
      <c r="D5" s="120" t="s">
        <v>69</v>
      </c>
      <c r="E5" s="122" t="s">
        <v>70</v>
      </c>
      <c r="F5" s="124"/>
      <c r="G5" s="129"/>
      <c r="H5" s="124"/>
      <c r="I5" s="124"/>
      <c r="J5" s="124"/>
      <c r="K5" s="131" t="s">
        <v>71</v>
      </c>
      <c r="L5" s="124" t="s">
        <v>72</v>
      </c>
      <c r="M5" s="127"/>
      <c r="N5" s="133" t="s">
        <v>73</v>
      </c>
      <c r="O5" s="133" t="s">
        <v>74</v>
      </c>
      <c r="P5" s="133" t="s">
        <v>75</v>
      </c>
      <c r="Q5" s="133" t="s">
        <v>76</v>
      </c>
      <c r="R5" s="133" t="s">
        <v>77</v>
      </c>
      <c r="S5" s="124"/>
      <c r="T5" s="124"/>
    </row>
    <row r="6" spans="1:20" ht="30.75" customHeight="1" x14ac:dyDescent="0.15">
      <c r="A6" s="46" t="s">
        <v>78</v>
      </c>
      <c r="B6" s="47" t="s">
        <v>79</v>
      </c>
      <c r="C6" s="48" t="s">
        <v>80</v>
      </c>
      <c r="D6" s="121"/>
      <c r="E6" s="121"/>
      <c r="F6" s="125"/>
      <c r="G6" s="130"/>
      <c r="H6" s="125"/>
      <c r="I6" s="125"/>
      <c r="J6" s="125"/>
      <c r="K6" s="132"/>
      <c r="L6" s="125"/>
      <c r="M6" s="128"/>
      <c r="N6" s="125"/>
      <c r="O6" s="125"/>
      <c r="P6" s="125"/>
      <c r="Q6" s="125"/>
      <c r="R6" s="125"/>
      <c r="S6" s="125"/>
      <c r="T6" s="125"/>
    </row>
    <row r="7" spans="1:20" ht="20.100000000000001" customHeight="1" x14ac:dyDescent="0.15">
      <c r="A7" s="51" t="s">
        <v>37</v>
      </c>
      <c r="B7" s="51" t="s">
        <v>37</v>
      </c>
      <c r="C7" s="51" t="s">
        <v>37</v>
      </c>
      <c r="D7" s="51" t="s">
        <v>37</v>
      </c>
      <c r="E7" s="51" t="s">
        <v>58</v>
      </c>
      <c r="F7" s="52">
        <f>SUM(G7:T7)</f>
        <v>20529.54</v>
      </c>
      <c r="G7" s="52">
        <f>SUM(G8:G19)</f>
        <v>46.19</v>
      </c>
      <c r="H7" s="52">
        <f>SUM(H8:H19)</f>
        <v>6775.35</v>
      </c>
      <c r="I7" s="52">
        <v>0</v>
      </c>
      <c r="J7" s="53">
        <v>0</v>
      </c>
      <c r="K7" s="54">
        <v>0</v>
      </c>
      <c r="L7" s="52">
        <v>0</v>
      </c>
      <c r="M7" s="53">
        <v>0</v>
      </c>
      <c r="N7" s="54">
        <f t="shared" ref="N7:N19" si="0">SUM(O7:R7)</f>
        <v>0</v>
      </c>
      <c r="O7" s="52">
        <v>0</v>
      </c>
      <c r="P7" s="52">
        <v>0</v>
      </c>
      <c r="Q7" s="52">
        <v>0</v>
      </c>
      <c r="R7" s="53">
        <v>0</v>
      </c>
      <c r="S7" s="54">
        <v>13708</v>
      </c>
      <c r="T7" s="53">
        <v>0</v>
      </c>
    </row>
    <row r="8" spans="1:20" ht="20.100000000000001" customHeight="1" x14ac:dyDescent="0.15">
      <c r="A8" s="51" t="s">
        <v>81</v>
      </c>
      <c r="B8" s="51" t="s">
        <v>82</v>
      </c>
      <c r="C8" s="51" t="s">
        <v>83</v>
      </c>
      <c r="D8" s="51" t="s">
        <v>84</v>
      </c>
      <c r="E8" s="51" t="s">
        <v>85</v>
      </c>
      <c r="F8" s="52">
        <f t="shared" ref="F8:F19" si="1">SUM(G8:T8)</f>
        <v>538.12</v>
      </c>
      <c r="G8" s="52">
        <v>0</v>
      </c>
      <c r="H8" s="52">
        <v>60.12</v>
      </c>
      <c r="I8" s="52">
        <v>0</v>
      </c>
      <c r="J8" s="53">
        <v>0</v>
      </c>
      <c r="K8" s="54">
        <v>0</v>
      </c>
      <c r="L8" s="52">
        <v>0</v>
      </c>
      <c r="M8" s="53">
        <v>0</v>
      </c>
      <c r="N8" s="54">
        <f t="shared" si="0"/>
        <v>0</v>
      </c>
      <c r="O8" s="52">
        <v>0</v>
      </c>
      <c r="P8" s="52">
        <v>0</v>
      </c>
      <c r="Q8" s="52">
        <v>0</v>
      </c>
      <c r="R8" s="53">
        <v>0</v>
      </c>
      <c r="S8" s="54">
        <v>478</v>
      </c>
      <c r="T8" s="53">
        <v>0</v>
      </c>
    </row>
    <row r="9" spans="1:20" ht="20.100000000000001" customHeight="1" x14ac:dyDescent="0.15">
      <c r="A9" s="51" t="s">
        <v>86</v>
      </c>
      <c r="B9" s="51" t="s">
        <v>87</v>
      </c>
      <c r="C9" s="51" t="s">
        <v>87</v>
      </c>
      <c r="D9" s="51" t="s">
        <v>84</v>
      </c>
      <c r="E9" s="51" t="s">
        <v>88</v>
      </c>
      <c r="F9" s="52">
        <f t="shared" si="1"/>
        <v>119.61</v>
      </c>
      <c r="G9" s="52">
        <v>0</v>
      </c>
      <c r="H9" s="52">
        <v>119.61</v>
      </c>
      <c r="I9" s="52">
        <v>0</v>
      </c>
      <c r="J9" s="53">
        <v>0</v>
      </c>
      <c r="K9" s="54">
        <v>0</v>
      </c>
      <c r="L9" s="52">
        <v>0</v>
      </c>
      <c r="M9" s="53">
        <v>0</v>
      </c>
      <c r="N9" s="54">
        <f t="shared" si="0"/>
        <v>0</v>
      </c>
      <c r="O9" s="52">
        <v>0</v>
      </c>
      <c r="P9" s="52">
        <v>0</v>
      </c>
      <c r="Q9" s="52">
        <v>0</v>
      </c>
      <c r="R9" s="53">
        <v>0</v>
      </c>
      <c r="S9" s="54">
        <v>0</v>
      </c>
      <c r="T9" s="53">
        <v>0</v>
      </c>
    </row>
    <row r="10" spans="1:20" ht="20.100000000000001" customHeight="1" x14ac:dyDescent="0.15">
      <c r="A10" s="51" t="s">
        <v>86</v>
      </c>
      <c r="B10" s="51" t="s">
        <v>89</v>
      </c>
      <c r="C10" s="51" t="s">
        <v>90</v>
      </c>
      <c r="D10" s="51" t="s">
        <v>84</v>
      </c>
      <c r="E10" s="51" t="s">
        <v>91</v>
      </c>
      <c r="F10" s="52">
        <f t="shared" si="1"/>
        <v>350</v>
      </c>
      <c r="G10" s="52">
        <v>0</v>
      </c>
      <c r="H10" s="52">
        <v>350</v>
      </c>
      <c r="I10" s="52">
        <v>0</v>
      </c>
      <c r="J10" s="53">
        <v>0</v>
      </c>
      <c r="K10" s="54">
        <v>0</v>
      </c>
      <c r="L10" s="52">
        <v>0</v>
      </c>
      <c r="M10" s="53">
        <v>0</v>
      </c>
      <c r="N10" s="54">
        <f t="shared" si="0"/>
        <v>0</v>
      </c>
      <c r="O10" s="52">
        <v>0</v>
      </c>
      <c r="P10" s="52">
        <v>0</v>
      </c>
      <c r="Q10" s="52">
        <v>0</v>
      </c>
      <c r="R10" s="53">
        <v>0</v>
      </c>
      <c r="S10" s="54">
        <v>0</v>
      </c>
      <c r="T10" s="53">
        <v>0</v>
      </c>
    </row>
    <row r="11" spans="1:20" ht="20.100000000000001" customHeight="1" x14ac:dyDescent="0.15">
      <c r="A11" s="51" t="s">
        <v>86</v>
      </c>
      <c r="B11" s="51" t="s">
        <v>92</v>
      </c>
      <c r="C11" s="51" t="s">
        <v>87</v>
      </c>
      <c r="D11" s="51" t="s">
        <v>84</v>
      </c>
      <c r="E11" s="51" t="s">
        <v>93</v>
      </c>
      <c r="F11" s="52">
        <f t="shared" si="1"/>
        <v>61</v>
      </c>
      <c r="G11" s="52">
        <v>0</v>
      </c>
      <c r="H11" s="52">
        <f>347122.64-347061.64</f>
        <v>61</v>
      </c>
      <c r="I11" s="52">
        <v>0</v>
      </c>
      <c r="J11" s="53">
        <v>0</v>
      </c>
      <c r="K11" s="54">
        <v>0</v>
      </c>
      <c r="L11" s="52">
        <v>0</v>
      </c>
      <c r="M11" s="53">
        <v>0</v>
      </c>
      <c r="N11" s="54">
        <f t="shared" si="0"/>
        <v>0</v>
      </c>
      <c r="O11" s="52">
        <v>0</v>
      </c>
      <c r="P11" s="52">
        <v>0</v>
      </c>
      <c r="Q11" s="52">
        <v>0</v>
      </c>
      <c r="R11" s="53">
        <v>0</v>
      </c>
      <c r="S11" s="54">
        <v>0</v>
      </c>
      <c r="T11" s="53">
        <v>0</v>
      </c>
    </row>
    <row r="12" spans="1:20" ht="20.100000000000001" customHeight="1" x14ac:dyDescent="0.15">
      <c r="A12" s="51" t="s">
        <v>86</v>
      </c>
      <c r="B12" s="51" t="s">
        <v>94</v>
      </c>
      <c r="C12" s="51" t="s">
        <v>95</v>
      </c>
      <c r="D12" s="51" t="s">
        <v>84</v>
      </c>
      <c r="E12" s="51" t="s">
        <v>96</v>
      </c>
      <c r="F12" s="52">
        <f t="shared" si="1"/>
        <v>1463.56</v>
      </c>
      <c r="G12" s="52">
        <v>0</v>
      </c>
      <c r="H12" s="52">
        <v>1463.56</v>
      </c>
      <c r="I12" s="52">
        <v>0</v>
      </c>
      <c r="J12" s="53">
        <v>0</v>
      </c>
      <c r="K12" s="54">
        <v>0</v>
      </c>
      <c r="L12" s="52">
        <v>0</v>
      </c>
      <c r="M12" s="53">
        <v>0</v>
      </c>
      <c r="N12" s="54">
        <f t="shared" si="0"/>
        <v>0</v>
      </c>
      <c r="O12" s="52">
        <v>0</v>
      </c>
      <c r="P12" s="52">
        <v>0</v>
      </c>
      <c r="Q12" s="52">
        <v>0</v>
      </c>
      <c r="R12" s="53">
        <v>0</v>
      </c>
      <c r="S12" s="54">
        <v>0</v>
      </c>
      <c r="T12" s="53">
        <v>0</v>
      </c>
    </row>
    <row r="13" spans="1:20" ht="20.100000000000001" customHeight="1" x14ac:dyDescent="0.15">
      <c r="A13" s="51" t="s">
        <v>86</v>
      </c>
      <c r="B13" s="51" t="s">
        <v>94</v>
      </c>
      <c r="C13" s="51" t="s">
        <v>97</v>
      </c>
      <c r="D13" s="51" t="s">
        <v>84</v>
      </c>
      <c r="E13" s="51" t="s">
        <v>98</v>
      </c>
      <c r="F13" s="52">
        <f t="shared" si="1"/>
        <v>1289.99</v>
      </c>
      <c r="G13" s="52">
        <v>46.19</v>
      </c>
      <c r="H13" s="52">
        <v>1243.8</v>
      </c>
      <c r="I13" s="52">
        <v>0</v>
      </c>
      <c r="J13" s="53">
        <v>0</v>
      </c>
      <c r="K13" s="54">
        <v>0</v>
      </c>
      <c r="L13" s="52">
        <v>0</v>
      </c>
      <c r="M13" s="53">
        <v>0</v>
      </c>
      <c r="N13" s="54">
        <f t="shared" si="0"/>
        <v>0</v>
      </c>
      <c r="O13" s="52">
        <v>0</v>
      </c>
      <c r="P13" s="52">
        <v>0</v>
      </c>
      <c r="Q13" s="52">
        <v>0</v>
      </c>
      <c r="R13" s="53">
        <v>0</v>
      </c>
      <c r="S13" s="54">
        <v>0</v>
      </c>
      <c r="T13" s="53">
        <v>0</v>
      </c>
    </row>
    <row r="14" spans="1:20" ht="20.100000000000001" customHeight="1" x14ac:dyDescent="0.15">
      <c r="A14" s="51" t="s">
        <v>86</v>
      </c>
      <c r="B14" s="51" t="s">
        <v>94</v>
      </c>
      <c r="C14" s="51" t="s">
        <v>99</v>
      </c>
      <c r="D14" s="51" t="s">
        <v>84</v>
      </c>
      <c r="E14" s="51" t="s">
        <v>100</v>
      </c>
      <c r="F14" s="52">
        <f t="shared" si="1"/>
        <v>700</v>
      </c>
      <c r="G14" s="52">
        <v>0</v>
      </c>
      <c r="H14" s="52">
        <v>700</v>
      </c>
      <c r="I14" s="52">
        <v>0</v>
      </c>
      <c r="J14" s="53">
        <v>0</v>
      </c>
      <c r="K14" s="54">
        <v>0</v>
      </c>
      <c r="L14" s="52">
        <v>0</v>
      </c>
      <c r="M14" s="53">
        <v>0</v>
      </c>
      <c r="N14" s="54">
        <f t="shared" si="0"/>
        <v>0</v>
      </c>
      <c r="O14" s="52">
        <v>0</v>
      </c>
      <c r="P14" s="52">
        <v>0</v>
      </c>
      <c r="Q14" s="52">
        <v>0</v>
      </c>
      <c r="R14" s="53">
        <v>0</v>
      </c>
      <c r="S14" s="54">
        <v>0</v>
      </c>
      <c r="T14" s="53">
        <v>0</v>
      </c>
    </row>
    <row r="15" spans="1:20" ht="20.100000000000001" customHeight="1" x14ac:dyDescent="0.15">
      <c r="A15" s="51" t="s">
        <v>86</v>
      </c>
      <c r="B15" s="51" t="s">
        <v>94</v>
      </c>
      <c r="C15" s="51" t="s">
        <v>90</v>
      </c>
      <c r="D15" s="51" t="s">
        <v>84</v>
      </c>
      <c r="E15" s="51" t="s">
        <v>101</v>
      </c>
      <c r="F15" s="52">
        <f t="shared" si="1"/>
        <v>15745</v>
      </c>
      <c r="G15" s="52">
        <v>0</v>
      </c>
      <c r="H15" s="52">
        <v>2515</v>
      </c>
      <c r="I15" s="52">
        <v>0</v>
      </c>
      <c r="J15" s="53">
        <v>0</v>
      </c>
      <c r="K15" s="54">
        <v>0</v>
      </c>
      <c r="L15" s="52">
        <v>0</v>
      </c>
      <c r="M15" s="53">
        <v>0</v>
      </c>
      <c r="N15" s="54">
        <f t="shared" si="0"/>
        <v>0</v>
      </c>
      <c r="O15" s="52">
        <v>0</v>
      </c>
      <c r="P15" s="52">
        <v>0</v>
      </c>
      <c r="Q15" s="52">
        <v>0</v>
      </c>
      <c r="R15" s="53">
        <v>0</v>
      </c>
      <c r="S15" s="54">
        <v>13230</v>
      </c>
      <c r="T15" s="53">
        <v>0</v>
      </c>
    </row>
    <row r="16" spans="1:20" ht="20.100000000000001" customHeight="1" x14ac:dyDescent="0.15">
      <c r="A16" s="51" t="s">
        <v>102</v>
      </c>
      <c r="B16" s="51" t="s">
        <v>103</v>
      </c>
      <c r="C16" s="51" t="s">
        <v>95</v>
      </c>
      <c r="D16" s="51" t="s">
        <v>84</v>
      </c>
      <c r="E16" s="51" t="s">
        <v>104</v>
      </c>
      <c r="F16" s="52">
        <f t="shared" si="1"/>
        <v>87.91</v>
      </c>
      <c r="G16" s="52">
        <v>0</v>
      </c>
      <c r="H16" s="52">
        <v>87.91</v>
      </c>
      <c r="I16" s="52">
        <v>0</v>
      </c>
      <c r="J16" s="53">
        <v>0</v>
      </c>
      <c r="K16" s="54">
        <v>0</v>
      </c>
      <c r="L16" s="52">
        <v>0</v>
      </c>
      <c r="M16" s="53">
        <v>0</v>
      </c>
      <c r="N16" s="54">
        <f t="shared" si="0"/>
        <v>0</v>
      </c>
      <c r="O16" s="52">
        <v>0</v>
      </c>
      <c r="P16" s="52">
        <v>0</v>
      </c>
      <c r="Q16" s="52">
        <v>0</v>
      </c>
      <c r="R16" s="53">
        <v>0</v>
      </c>
      <c r="S16" s="54">
        <v>0</v>
      </c>
      <c r="T16" s="53">
        <v>0</v>
      </c>
    </row>
    <row r="17" spans="1:20" ht="20.100000000000001" customHeight="1" x14ac:dyDescent="0.15">
      <c r="A17" s="51" t="s">
        <v>102</v>
      </c>
      <c r="B17" s="51" t="s">
        <v>103</v>
      </c>
      <c r="C17" s="51" t="s">
        <v>83</v>
      </c>
      <c r="D17" s="51" t="s">
        <v>84</v>
      </c>
      <c r="E17" s="51" t="s">
        <v>105</v>
      </c>
      <c r="F17" s="52">
        <f t="shared" si="1"/>
        <v>14.35</v>
      </c>
      <c r="G17" s="52">
        <v>0</v>
      </c>
      <c r="H17" s="52">
        <v>14.35</v>
      </c>
      <c r="I17" s="52">
        <v>0</v>
      </c>
      <c r="J17" s="53">
        <v>0</v>
      </c>
      <c r="K17" s="54">
        <v>0</v>
      </c>
      <c r="L17" s="52">
        <v>0</v>
      </c>
      <c r="M17" s="53">
        <v>0</v>
      </c>
      <c r="N17" s="54">
        <f t="shared" si="0"/>
        <v>0</v>
      </c>
      <c r="O17" s="52">
        <v>0</v>
      </c>
      <c r="P17" s="52">
        <v>0</v>
      </c>
      <c r="Q17" s="52">
        <v>0</v>
      </c>
      <c r="R17" s="53">
        <v>0</v>
      </c>
      <c r="S17" s="54">
        <v>0</v>
      </c>
      <c r="T17" s="53">
        <v>0</v>
      </c>
    </row>
    <row r="18" spans="1:20" ht="20.100000000000001" customHeight="1" x14ac:dyDescent="0.15">
      <c r="A18" s="51" t="s">
        <v>106</v>
      </c>
      <c r="B18" s="51" t="s">
        <v>97</v>
      </c>
      <c r="C18" s="51" t="s">
        <v>95</v>
      </c>
      <c r="D18" s="51" t="s">
        <v>84</v>
      </c>
      <c r="E18" s="51" t="s">
        <v>107</v>
      </c>
      <c r="F18" s="52">
        <f t="shared" si="1"/>
        <v>112.23</v>
      </c>
      <c r="G18" s="52">
        <v>0</v>
      </c>
      <c r="H18" s="52">
        <v>112.23</v>
      </c>
      <c r="I18" s="52">
        <v>0</v>
      </c>
      <c r="J18" s="53">
        <v>0</v>
      </c>
      <c r="K18" s="54">
        <v>0</v>
      </c>
      <c r="L18" s="52">
        <v>0</v>
      </c>
      <c r="M18" s="53">
        <v>0</v>
      </c>
      <c r="N18" s="54">
        <f t="shared" si="0"/>
        <v>0</v>
      </c>
      <c r="O18" s="52">
        <v>0</v>
      </c>
      <c r="P18" s="52">
        <v>0</v>
      </c>
      <c r="Q18" s="52">
        <v>0</v>
      </c>
      <c r="R18" s="53">
        <v>0</v>
      </c>
      <c r="S18" s="54">
        <v>0</v>
      </c>
      <c r="T18" s="53">
        <v>0</v>
      </c>
    </row>
    <row r="19" spans="1:20" ht="20.100000000000001" customHeight="1" x14ac:dyDescent="0.15">
      <c r="A19" s="51" t="s">
        <v>106</v>
      </c>
      <c r="B19" s="51" t="s">
        <v>97</v>
      </c>
      <c r="C19" s="51" t="s">
        <v>83</v>
      </c>
      <c r="D19" s="51" t="s">
        <v>84</v>
      </c>
      <c r="E19" s="51" t="s">
        <v>108</v>
      </c>
      <c r="F19" s="52">
        <f t="shared" si="1"/>
        <v>47.77</v>
      </c>
      <c r="G19" s="52">
        <v>0</v>
      </c>
      <c r="H19" s="52">
        <v>47.77</v>
      </c>
      <c r="I19" s="52">
        <v>0</v>
      </c>
      <c r="J19" s="53">
        <v>0</v>
      </c>
      <c r="K19" s="54">
        <v>0</v>
      </c>
      <c r="L19" s="52">
        <v>0</v>
      </c>
      <c r="M19" s="53">
        <v>0</v>
      </c>
      <c r="N19" s="54">
        <f t="shared" si="0"/>
        <v>0</v>
      </c>
      <c r="O19" s="52">
        <v>0</v>
      </c>
      <c r="P19" s="52">
        <v>0</v>
      </c>
      <c r="Q19" s="52">
        <v>0</v>
      </c>
      <c r="R19" s="53">
        <v>0</v>
      </c>
      <c r="S19" s="54">
        <v>0</v>
      </c>
      <c r="T19" s="53">
        <v>0</v>
      </c>
    </row>
  </sheetData>
  <mergeCells count="22">
    <mergeCell ref="N4:R4"/>
    <mergeCell ref="S4:S6"/>
    <mergeCell ref="N5:N6"/>
    <mergeCell ref="P5:P6"/>
    <mergeCell ref="Q5:Q6"/>
    <mergeCell ref="R5:R6"/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G4:G6"/>
    <mergeCell ref="H4:H6"/>
    <mergeCell ref="K5:K6"/>
    <mergeCell ref="L5:L6"/>
    <mergeCell ref="T4:T6"/>
    <mergeCell ref="O5:O6"/>
  </mergeCells>
  <phoneticPr fontId="4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68" fitToHeight="1000" orientation="landscape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showZeros="0" workbookViewId="0">
      <selection activeCell="H11" sqref="H11"/>
    </sheetView>
  </sheetViews>
  <sheetFormatPr defaultRowHeight="10.8" x14ac:dyDescent="0.15"/>
  <cols>
    <col min="1" max="1" width="5" customWidth="1"/>
    <col min="2" max="3" width="3.625" customWidth="1"/>
    <col min="4" max="4" width="10.125" customWidth="1"/>
    <col min="5" max="5" width="50.875" customWidth="1"/>
    <col min="6" max="10" width="14.5" customWidth="1"/>
  </cols>
  <sheetData>
    <row r="1" spans="1:10" ht="20.100000000000001" customHeight="1" x14ac:dyDescent="0.15">
      <c r="A1" s="11"/>
      <c r="B1" s="55"/>
      <c r="C1" s="55"/>
      <c r="D1" s="55"/>
      <c r="E1" s="55"/>
      <c r="F1" s="55"/>
      <c r="G1" s="55"/>
      <c r="H1" s="55"/>
      <c r="I1" s="55"/>
      <c r="J1" s="56" t="s">
        <v>109</v>
      </c>
    </row>
    <row r="2" spans="1:10" ht="20.100000000000001" customHeight="1" x14ac:dyDescent="0.15">
      <c r="A2" s="114" t="s">
        <v>110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20.100000000000001" customHeight="1" x14ac:dyDescent="0.15">
      <c r="A3" s="9" t="s">
        <v>0</v>
      </c>
      <c r="B3" s="10"/>
      <c r="C3" s="10"/>
      <c r="D3" s="10"/>
      <c r="E3" s="10"/>
      <c r="F3" s="57"/>
      <c r="G3" s="57"/>
      <c r="H3" s="57"/>
      <c r="I3" s="57"/>
      <c r="J3" s="8" t="s">
        <v>4</v>
      </c>
    </row>
    <row r="4" spans="1:10" ht="20.100000000000001" customHeight="1" x14ac:dyDescent="0.15">
      <c r="A4" s="115" t="s">
        <v>57</v>
      </c>
      <c r="B4" s="144"/>
      <c r="C4" s="144"/>
      <c r="D4" s="144"/>
      <c r="E4" s="116"/>
      <c r="F4" s="141" t="s">
        <v>58</v>
      </c>
      <c r="G4" s="142" t="s">
        <v>111</v>
      </c>
      <c r="H4" s="143" t="s">
        <v>112</v>
      </c>
      <c r="I4" s="143" t="s">
        <v>113</v>
      </c>
      <c r="J4" s="137" t="s">
        <v>114</v>
      </c>
    </row>
    <row r="5" spans="1:10" ht="20.100000000000001" customHeight="1" x14ac:dyDescent="0.15">
      <c r="A5" s="115" t="s">
        <v>68</v>
      </c>
      <c r="B5" s="144"/>
      <c r="C5" s="116"/>
      <c r="D5" s="140" t="s">
        <v>69</v>
      </c>
      <c r="E5" s="138" t="s">
        <v>115</v>
      </c>
      <c r="F5" s="142"/>
      <c r="G5" s="142"/>
      <c r="H5" s="143"/>
      <c r="I5" s="143"/>
      <c r="J5" s="137"/>
    </row>
    <row r="6" spans="1:10" ht="15" customHeight="1" x14ac:dyDescent="0.15">
      <c r="A6" s="58" t="s">
        <v>78</v>
      </c>
      <c r="B6" s="58" t="s">
        <v>79</v>
      </c>
      <c r="C6" s="59" t="s">
        <v>80</v>
      </c>
      <c r="D6" s="137"/>
      <c r="E6" s="139"/>
      <c r="F6" s="142"/>
      <c r="G6" s="142"/>
      <c r="H6" s="143"/>
      <c r="I6" s="143"/>
      <c r="J6" s="137"/>
    </row>
    <row r="7" spans="1:10" ht="20.100000000000001" customHeight="1" x14ac:dyDescent="0.15">
      <c r="A7" s="60" t="s">
        <v>37</v>
      </c>
      <c r="B7" s="60" t="s">
        <v>37</v>
      </c>
      <c r="C7" s="60" t="s">
        <v>37</v>
      </c>
      <c r="D7" s="61" t="s">
        <v>37</v>
      </c>
      <c r="E7" s="61" t="s">
        <v>58</v>
      </c>
      <c r="F7" s="62">
        <f>SUM(G7:J7)</f>
        <v>20529.539999999997</v>
      </c>
      <c r="G7" s="62">
        <f>SUM(G8:G19)</f>
        <v>2383.5499999999997</v>
      </c>
      <c r="H7" s="62">
        <f>SUM(H8:H19)</f>
        <v>18145.989999999998</v>
      </c>
      <c r="I7" s="62">
        <v>0</v>
      </c>
      <c r="J7" s="19">
        <v>0</v>
      </c>
    </row>
    <row r="8" spans="1:10" ht="20.100000000000001" customHeight="1" x14ac:dyDescent="0.15">
      <c r="A8" s="60" t="s">
        <v>81</v>
      </c>
      <c r="B8" s="60" t="s">
        <v>82</v>
      </c>
      <c r="C8" s="60" t="s">
        <v>83</v>
      </c>
      <c r="D8" s="61" t="s">
        <v>84</v>
      </c>
      <c r="E8" s="61" t="s">
        <v>85</v>
      </c>
      <c r="F8" s="62">
        <f>SUM(G8:J8)</f>
        <v>538.12</v>
      </c>
      <c r="G8" s="62">
        <v>538.12</v>
      </c>
      <c r="H8" s="62">
        <v>0</v>
      </c>
      <c r="I8" s="62">
        <v>0</v>
      </c>
      <c r="J8" s="19">
        <v>0</v>
      </c>
    </row>
    <row r="9" spans="1:10" ht="20.100000000000001" customHeight="1" x14ac:dyDescent="0.15">
      <c r="A9" s="60" t="s">
        <v>86</v>
      </c>
      <c r="B9" s="60" t="s">
        <v>87</v>
      </c>
      <c r="C9" s="60" t="s">
        <v>87</v>
      </c>
      <c r="D9" s="61" t="s">
        <v>84</v>
      </c>
      <c r="E9" s="61" t="s">
        <v>88</v>
      </c>
      <c r="F9" s="62">
        <f t="shared" ref="F9:F19" si="0">SUM(G9:J9)</f>
        <v>119.61</v>
      </c>
      <c r="G9" s="62">
        <v>119.61</v>
      </c>
      <c r="H9" s="62">
        <v>0</v>
      </c>
      <c r="I9" s="62">
        <v>0</v>
      </c>
      <c r="J9" s="19">
        <v>0</v>
      </c>
    </row>
    <row r="10" spans="1:10" ht="20.100000000000001" customHeight="1" x14ac:dyDescent="0.15">
      <c r="A10" s="60" t="s">
        <v>86</v>
      </c>
      <c r="B10" s="60" t="s">
        <v>89</v>
      </c>
      <c r="C10" s="60" t="s">
        <v>90</v>
      </c>
      <c r="D10" s="61" t="s">
        <v>84</v>
      </c>
      <c r="E10" s="61" t="s">
        <v>91</v>
      </c>
      <c r="F10" s="62">
        <f t="shared" si="0"/>
        <v>350</v>
      </c>
      <c r="G10" s="62">
        <v>0</v>
      </c>
      <c r="H10" s="62">
        <v>350</v>
      </c>
      <c r="I10" s="62">
        <v>0</v>
      </c>
      <c r="J10" s="19">
        <v>0</v>
      </c>
    </row>
    <row r="11" spans="1:10" ht="20.100000000000001" customHeight="1" x14ac:dyDescent="0.15">
      <c r="A11" s="60" t="s">
        <v>86</v>
      </c>
      <c r="B11" s="60" t="s">
        <v>92</v>
      </c>
      <c r="C11" s="60" t="s">
        <v>87</v>
      </c>
      <c r="D11" s="61" t="s">
        <v>84</v>
      </c>
      <c r="E11" s="61" t="s">
        <v>93</v>
      </c>
      <c r="F11" s="62">
        <f t="shared" si="0"/>
        <v>61</v>
      </c>
      <c r="G11" s="62">
        <v>0</v>
      </c>
      <c r="H11" s="62">
        <f>347122.64-347061.64</f>
        <v>61</v>
      </c>
      <c r="I11" s="62">
        <v>0</v>
      </c>
      <c r="J11" s="19">
        <v>0</v>
      </c>
    </row>
    <row r="12" spans="1:10" ht="20.100000000000001" customHeight="1" x14ac:dyDescent="0.15">
      <c r="A12" s="60" t="s">
        <v>86</v>
      </c>
      <c r="B12" s="60" t="s">
        <v>94</v>
      </c>
      <c r="C12" s="60" t="s">
        <v>95</v>
      </c>
      <c r="D12" s="61" t="s">
        <v>84</v>
      </c>
      <c r="E12" s="61" t="s">
        <v>96</v>
      </c>
      <c r="F12" s="62">
        <f t="shared" si="0"/>
        <v>1463.56</v>
      </c>
      <c r="G12" s="62">
        <v>1463.56</v>
      </c>
      <c r="H12" s="62">
        <v>0</v>
      </c>
      <c r="I12" s="62">
        <v>0</v>
      </c>
      <c r="J12" s="19">
        <v>0</v>
      </c>
    </row>
    <row r="13" spans="1:10" ht="20.100000000000001" customHeight="1" x14ac:dyDescent="0.15">
      <c r="A13" s="60" t="s">
        <v>86</v>
      </c>
      <c r="B13" s="60" t="s">
        <v>94</v>
      </c>
      <c r="C13" s="60" t="s">
        <v>97</v>
      </c>
      <c r="D13" s="61" t="s">
        <v>84</v>
      </c>
      <c r="E13" s="61" t="s">
        <v>98</v>
      </c>
      <c r="F13" s="62">
        <f t="shared" si="0"/>
        <v>1289.99</v>
      </c>
      <c r="G13" s="62">
        <v>0</v>
      </c>
      <c r="H13" s="62">
        <v>1289.99</v>
      </c>
      <c r="I13" s="62">
        <v>0</v>
      </c>
      <c r="J13" s="19">
        <v>0</v>
      </c>
    </row>
    <row r="14" spans="1:10" ht="20.100000000000001" customHeight="1" x14ac:dyDescent="0.15">
      <c r="A14" s="60" t="s">
        <v>86</v>
      </c>
      <c r="B14" s="60" t="s">
        <v>94</v>
      </c>
      <c r="C14" s="60" t="s">
        <v>99</v>
      </c>
      <c r="D14" s="61" t="s">
        <v>84</v>
      </c>
      <c r="E14" s="61" t="s">
        <v>100</v>
      </c>
      <c r="F14" s="62">
        <f t="shared" si="0"/>
        <v>700</v>
      </c>
      <c r="G14" s="62">
        <v>0</v>
      </c>
      <c r="H14" s="62">
        <v>700</v>
      </c>
      <c r="I14" s="62">
        <v>0</v>
      </c>
      <c r="J14" s="19">
        <v>0</v>
      </c>
    </row>
    <row r="15" spans="1:10" ht="20.100000000000001" customHeight="1" x14ac:dyDescent="0.15">
      <c r="A15" s="60" t="s">
        <v>86</v>
      </c>
      <c r="B15" s="60" t="s">
        <v>94</v>
      </c>
      <c r="C15" s="60" t="s">
        <v>90</v>
      </c>
      <c r="D15" s="61" t="s">
        <v>84</v>
      </c>
      <c r="E15" s="61" t="s">
        <v>101</v>
      </c>
      <c r="F15" s="62">
        <f t="shared" si="0"/>
        <v>15745</v>
      </c>
      <c r="G15" s="62">
        <v>0</v>
      </c>
      <c r="H15" s="62">
        <v>15745</v>
      </c>
      <c r="I15" s="62">
        <v>0</v>
      </c>
      <c r="J15" s="19">
        <v>0</v>
      </c>
    </row>
    <row r="16" spans="1:10" ht="20.100000000000001" customHeight="1" x14ac:dyDescent="0.15">
      <c r="A16" s="60" t="s">
        <v>102</v>
      </c>
      <c r="B16" s="60" t="s">
        <v>103</v>
      </c>
      <c r="C16" s="60" t="s">
        <v>95</v>
      </c>
      <c r="D16" s="61" t="s">
        <v>84</v>
      </c>
      <c r="E16" s="61" t="s">
        <v>104</v>
      </c>
      <c r="F16" s="62">
        <f t="shared" si="0"/>
        <v>87.91</v>
      </c>
      <c r="G16" s="62">
        <v>87.91</v>
      </c>
      <c r="H16" s="62">
        <v>0</v>
      </c>
      <c r="I16" s="62">
        <v>0</v>
      </c>
      <c r="J16" s="19">
        <v>0</v>
      </c>
    </row>
    <row r="17" spans="1:10" ht="20.100000000000001" customHeight="1" x14ac:dyDescent="0.15">
      <c r="A17" s="60" t="s">
        <v>102</v>
      </c>
      <c r="B17" s="60" t="s">
        <v>103</v>
      </c>
      <c r="C17" s="60" t="s">
        <v>83</v>
      </c>
      <c r="D17" s="61" t="s">
        <v>84</v>
      </c>
      <c r="E17" s="61" t="s">
        <v>105</v>
      </c>
      <c r="F17" s="62">
        <f t="shared" si="0"/>
        <v>14.35</v>
      </c>
      <c r="G17" s="62">
        <v>14.35</v>
      </c>
      <c r="H17" s="62">
        <v>0</v>
      </c>
      <c r="I17" s="62">
        <v>0</v>
      </c>
      <c r="J17" s="19">
        <v>0</v>
      </c>
    </row>
    <row r="18" spans="1:10" ht="20.100000000000001" customHeight="1" x14ac:dyDescent="0.15">
      <c r="A18" s="60" t="s">
        <v>106</v>
      </c>
      <c r="B18" s="60" t="s">
        <v>97</v>
      </c>
      <c r="C18" s="60" t="s">
        <v>95</v>
      </c>
      <c r="D18" s="61" t="s">
        <v>84</v>
      </c>
      <c r="E18" s="61" t="s">
        <v>107</v>
      </c>
      <c r="F18" s="62">
        <f t="shared" si="0"/>
        <v>112.23</v>
      </c>
      <c r="G18" s="62">
        <v>112.23</v>
      </c>
      <c r="H18" s="62">
        <v>0</v>
      </c>
      <c r="I18" s="62">
        <v>0</v>
      </c>
      <c r="J18" s="19">
        <v>0</v>
      </c>
    </row>
    <row r="19" spans="1:10" ht="20.100000000000001" customHeight="1" x14ac:dyDescent="0.15">
      <c r="A19" s="60" t="s">
        <v>106</v>
      </c>
      <c r="B19" s="60" t="s">
        <v>97</v>
      </c>
      <c r="C19" s="60" t="s">
        <v>83</v>
      </c>
      <c r="D19" s="61" t="s">
        <v>84</v>
      </c>
      <c r="E19" s="61" t="s">
        <v>108</v>
      </c>
      <c r="F19" s="62">
        <f t="shared" si="0"/>
        <v>47.77</v>
      </c>
      <c r="G19" s="62">
        <v>47.77</v>
      </c>
      <c r="H19" s="62">
        <v>0</v>
      </c>
      <c r="I19" s="62">
        <v>0</v>
      </c>
      <c r="J19" s="19">
        <v>0</v>
      </c>
    </row>
  </sheetData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honeticPr fontId="4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99" fitToHeight="1000" orientation="landscape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showZeros="0" workbookViewId="0">
      <selection activeCell="C12" sqref="C12"/>
    </sheetView>
  </sheetViews>
  <sheetFormatPr defaultRowHeight="10.8" x14ac:dyDescent="0.15"/>
  <cols>
    <col min="1" max="1" width="53.5" customWidth="1"/>
    <col min="2" max="2" width="24.875" customWidth="1"/>
    <col min="3" max="3" width="53.5" customWidth="1"/>
    <col min="4" max="8" width="24.875" customWidth="1"/>
  </cols>
  <sheetData>
    <row r="1" spans="1:8" ht="20.25" customHeight="1" x14ac:dyDescent="0.25">
      <c r="A1" s="7"/>
      <c r="B1" s="7"/>
      <c r="C1" s="7"/>
      <c r="D1" s="7"/>
      <c r="E1" s="7"/>
      <c r="F1" s="7"/>
      <c r="G1" s="7"/>
      <c r="H1" s="8" t="s">
        <v>116</v>
      </c>
    </row>
    <row r="2" spans="1:8" ht="20.25" customHeight="1" x14ac:dyDescent="0.15">
      <c r="A2" s="114" t="s">
        <v>117</v>
      </c>
      <c r="B2" s="114"/>
      <c r="C2" s="114"/>
      <c r="D2" s="114"/>
      <c r="E2" s="114"/>
      <c r="F2" s="114"/>
      <c r="G2" s="114"/>
      <c r="H2" s="114"/>
    </row>
    <row r="3" spans="1:8" ht="20.25" customHeight="1" x14ac:dyDescent="0.15">
      <c r="A3" s="9" t="s">
        <v>0</v>
      </c>
      <c r="B3" s="10"/>
      <c r="C3" s="11"/>
      <c r="D3" s="11"/>
      <c r="E3" s="11"/>
      <c r="F3" s="11"/>
      <c r="G3" s="11"/>
      <c r="H3" s="8" t="s">
        <v>4</v>
      </c>
    </row>
    <row r="4" spans="1:8" ht="24" customHeight="1" x14ac:dyDescent="0.15">
      <c r="A4" s="115" t="s">
        <v>5</v>
      </c>
      <c r="B4" s="116"/>
      <c r="C4" s="115" t="s">
        <v>6</v>
      </c>
      <c r="D4" s="144"/>
      <c r="E4" s="144"/>
      <c r="F4" s="144"/>
      <c r="G4" s="144"/>
      <c r="H4" s="116"/>
    </row>
    <row r="5" spans="1:8" ht="24" customHeight="1" x14ac:dyDescent="0.15">
      <c r="A5" s="12" t="s">
        <v>7</v>
      </c>
      <c r="B5" s="63" t="s">
        <v>8</v>
      </c>
      <c r="C5" s="12" t="s">
        <v>7</v>
      </c>
      <c r="D5" s="12" t="s">
        <v>58</v>
      </c>
      <c r="E5" s="63" t="s">
        <v>118</v>
      </c>
      <c r="F5" s="64" t="s">
        <v>119</v>
      </c>
      <c r="G5" s="65" t="s">
        <v>120</v>
      </c>
      <c r="H5" s="64" t="s">
        <v>121</v>
      </c>
    </row>
    <row r="6" spans="1:8" ht="24" customHeight="1" x14ac:dyDescent="0.15">
      <c r="A6" s="17" t="s">
        <v>122</v>
      </c>
      <c r="B6" s="16">
        <f>SUM(B7:B9)</f>
        <v>6775.3499999999767</v>
      </c>
      <c r="C6" s="66" t="s">
        <v>123</v>
      </c>
      <c r="D6" s="16">
        <f t="shared" ref="D6:D36" si="0">SUM(E6:H6)</f>
        <v>6821.5399999999745</v>
      </c>
      <c r="E6" s="67">
        <f>SUM(E7:E36)</f>
        <v>6821.5399999999745</v>
      </c>
      <c r="F6" s="24">
        <f>SUM(F7:F36)</f>
        <v>0</v>
      </c>
      <c r="G6" s="24">
        <f>SUM(G7:G36)</f>
        <v>0</v>
      </c>
      <c r="H6" s="24">
        <f>SUM(H7:H36)</f>
        <v>0</v>
      </c>
    </row>
    <row r="7" spans="1:8" ht="24" customHeight="1" x14ac:dyDescent="0.15">
      <c r="A7" s="17" t="s">
        <v>124</v>
      </c>
      <c r="B7" s="16">
        <f>353836.99-347061.64</f>
        <v>6775.3499999999767</v>
      </c>
      <c r="C7" s="66" t="s">
        <v>125</v>
      </c>
      <c r="D7" s="16">
        <f t="shared" si="0"/>
        <v>0</v>
      </c>
      <c r="E7" s="68">
        <v>0</v>
      </c>
      <c r="F7" s="69">
        <v>0</v>
      </c>
      <c r="G7" s="69">
        <v>0</v>
      </c>
      <c r="H7" s="70">
        <v>0</v>
      </c>
    </row>
    <row r="8" spans="1:8" ht="24" customHeight="1" x14ac:dyDescent="0.15">
      <c r="A8" s="17" t="s">
        <v>126</v>
      </c>
      <c r="B8" s="16">
        <v>0</v>
      </c>
      <c r="C8" s="66" t="s">
        <v>127</v>
      </c>
      <c r="D8" s="16">
        <f t="shared" si="0"/>
        <v>0</v>
      </c>
      <c r="E8" s="68">
        <v>0</v>
      </c>
      <c r="F8" s="68">
        <v>0</v>
      </c>
      <c r="G8" s="68">
        <v>0</v>
      </c>
      <c r="H8" s="16">
        <v>0</v>
      </c>
    </row>
    <row r="9" spans="1:8" ht="24" customHeight="1" x14ac:dyDescent="0.15">
      <c r="A9" s="17" t="s">
        <v>128</v>
      </c>
      <c r="B9" s="16">
        <v>0</v>
      </c>
      <c r="C9" s="66" t="s">
        <v>129</v>
      </c>
      <c r="D9" s="16">
        <f t="shared" si="0"/>
        <v>0</v>
      </c>
      <c r="E9" s="68">
        <v>0</v>
      </c>
      <c r="F9" s="68">
        <v>0</v>
      </c>
      <c r="G9" s="68">
        <v>0</v>
      </c>
      <c r="H9" s="16">
        <v>0</v>
      </c>
    </row>
    <row r="10" spans="1:8" ht="24" customHeight="1" x14ac:dyDescent="0.15">
      <c r="A10" s="17" t="s">
        <v>130</v>
      </c>
      <c r="B10" s="16">
        <f>SUM(B11:B14)</f>
        <v>46.19</v>
      </c>
      <c r="C10" s="66" t="s">
        <v>131</v>
      </c>
      <c r="D10" s="16">
        <f t="shared" si="0"/>
        <v>0</v>
      </c>
      <c r="E10" s="68">
        <v>0</v>
      </c>
      <c r="F10" s="68">
        <v>0</v>
      </c>
      <c r="G10" s="68">
        <v>0</v>
      </c>
      <c r="H10" s="16">
        <v>0</v>
      </c>
    </row>
    <row r="11" spans="1:8" ht="24" customHeight="1" x14ac:dyDescent="0.15">
      <c r="A11" s="17" t="s">
        <v>124</v>
      </c>
      <c r="B11" s="16">
        <v>46.19</v>
      </c>
      <c r="C11" s="66" t="s">
        <v>132</v>
      </c>
      <c r="D11" s="16">
        <f t="shared" si="0"/>
        <v>60.12</v>
      </c>
      <c r="E11" s="68">
        <v>60.12</v>
      </c>
      <c r="F11" s="68">
        <v>0</v>
      </c>
      <c r="G11" s="68">
        <v>0</v>
      </c>
      <c r="H11" s="16">
        <v>0</v>
      </c>
    </row>
    <row r="12" spans="1:8" ht="24" customHeight="1" x14ac:dyDescent="0.15">
      <c r="A12" s="17" t="s">
        <v>126</v>
      </c>
      <c r="B12" s="16">
        <v>0</v>
      </c>
      <c r="C12" s="66" t="s">
        <v>133</v>
      </c>
      <c r="D12" s="16">
        <f t="shared" si="0"/>
        <v>0</v>
      </c>
      <c r="E12" s="68">
        <v>0</v>
      </c>
      <c r="F12" s="68">
        <v>0</v>
      </c>
      <c r="G12" s="68">
        <v>0</v>
      </c>
      <c r="H12" s="16">
        <v>0</v>
      </c>
    </row>
    <row r="13" spans="1:8" ht="24" customHeight="1" x14ac:dyDescent="0.15">
      <c r="A13" s="17" t="s">
        <v>128</v>
      </c>
      <c r="B13" s="16">
        <v>0</v>
      </c>
      <c r="C13" s="66" t="s">
        <v>134</v>
      </c>
      <c r="D13" s="16">
        <f t="shared" si="0"/>
        <v>0</v>
      </c>
      <c r="E13" s="68">
        <v>0</v>
      </c>
      <c r="F13" s="68">
        <v>0</v>
      </c>
      <c r="G13" s="68">
        <v>0</v>
      </c>
      <c r="H13" s="16">
        <v>0</v>
      </c>
    </row>
    <row r="14" spans="1:8" ht="24" customHeight="1" x14ac:dyDescent="0.15">
      <c r="A14" s="17" t="s">
        <v>135</v>
      </c>
      <c r="B14" s="16">
        <v>0</v>
      </c>
      <c r="C14" s="66" t="s">
        <v>136</v>
      </c>
      <c r="D14" s="16">
        <f t="shared" si="0"/>
        <v>6499.1599999999744</v>
      </c>
      <c r="E14" s="68">
        <f>353560.8-347061.64</f>
        <v>6499.1599999999744</v>
      </c>
      <c r="F14" s="68">
        <v>0</v>
      </c>
      <c r="G14" s="68">
        <v>0</v>
      </c>
      <c r="H14" s="16">
        <v>0</v>
      </c>
    </row>
    <row r="15" spans="1:8" ht="24" customHeight="1" x14ac:dyDescent="0.15">
      <c r="A15" s="20"/>
      <c r="B15" s="16"/>
      <c r="C15" s="71" t="s">
        <v>137</v>
      </c>
      <c r="D15" s="16">
        <f t="shared" si="0"/>
        <v>0</v>
      </c>
      <c r="E15" s="68">
        <v>0</v>
      </c>
      <c r="F15" s="68">
        <v>0</v>
      </c>
      <c r="G15" s="68">
        <v>0</v>
      </c>
      <c r="H15" s="16">
        <v>0</v>
      </c>
    </row>
    <row r="16" spans="1:8" ht="24" customHeight="1" x14ac:dyDescent="0.15">
      <c r="A16" s="20"/>
      <c r="B16" s="16"/>
      <c r="C16" s="71" t="s">
        <v>138</v>
      </c>
      <c r="D16" s="16">
        <f t="shared" si="0"/>
        <v>102.26</v>
      </c>
      <c r="E16" s="68">
        <v>102.26</v>
      </c>
      <c r="F16" s="68">
        <v>0</v>
      </c>
      <c r="G16" s="68">
        <v>0</v>
      </c>
      <c r="H16" s="16">
        <v>0</v>
      </c>
    </row>
    <row r="17" spans="1:8" ht="24" customHeight="1" x14ac:dyDescent="0.15">
      <c r="A17" s="20"/>
      <c r="B17" s="16"/>
      <c r="C17" s="71" t="s">
        <v>139</v>
      </c>
      <c r="D17" s="16">
        <f t="shared" si="0"/>
        <v>0</v>
      </c>
      <c r="E17" s="68">
        <v>0</v>
      </c>
      <c r="F17" s="68">
        <v>0</v>
      </c>
      <c r="G17" s="68">
        <v>0</v>
      </c>
      <c r="H17" s="16">
        <v>0</v>
      </c>
    </row>
    <row r="18" spans="1:8" ht="24" customHeight="1" x14ac:dyDescent="0.15">
      <c r="A18" s="20"/>
      <c r="B18" s="16"/>
      <c r="C18" s="71" t="s">
        <v>140</v>
      </c>
      <c r="D18" s="16">
        <f t="shared" si="0"/>
        <v>0</v>
      </c>
      <c r="E18" s="68">
        <v>0</v>
      </c>
      <c r="F18" s="68">
        <v>0</v>
      </c>
      <c r="G18" s="68">
        <v>0</v>
      </c>
      <c r="H18" s="16">
        <v>0</v>
      </c>
    </row>
    <row r="19" spans="1:8" ht="24" customHeight="1" x14ac:dyDescent="0.15">
      <c r="A19" s="20"/>
      <c r="B19" s="16"/>
      <c r="C19" s="71" t="s">
        <v>141</v>
      </c>
      <c r="D19" s="16">
        <f t="shared" si="0"/>
        <v>0</v>
      </c>
      <c r="E19" s="68">
        <v>0</v>
      </c>
      <c r="F19" s="68">
        <v>0</v>
      </c>
      <c r="G19" s="68">
        <v>0</v>
      </c>
      <c r="H19" s="16">
        <v>0</v>
      </c>
    </row>
    <row r="20" spans="1:8" ht="24" customHeight="1" x14ac:dyDescent="0.15">
      <c r="A20" s="20"/>
      <c r="B20" s="16"/>
      <c r="C20" s="71" t="s">
        <v>142</v>
      </c>
      <c r="D20" s="16">
        <f t="shared" si="0"/>
        <v>0</v>
      </c>
      <c r="E20" s="68">
        <v>0</v>
      </c>
      <c r="F20" s="68">
        <v>0</v>
      </c>
      <c r="G20" s="68">
        <v>0</v>
      </c>
      <c r="H20" s="16">
        <v>0</v>
      </c>
    </row>
    <row r="21" spans="1:8" ht="24" customHeight="1" x14ac:dyDescent="0.15">
      <c r="A21" s="20"/>
      <c r="B21" s="16"/>
      <c r="C21" s="71" t="s">
        <v>143</v>
      </c>
      <c r="D21" s="16">
        <f t="shared" si="0"/>
        <v>0</v>
      </c>
      <c r="E21" s="68">
        <v>0</v>
      </c>
      <c r="F21" s="68">
        <v>0</v>
      </c>
      <c r="G21" s="68">
        <v>0</v>
      </c>
      <c r="H21" s="16">
        <v>0</v>
      </c>
    </row>
    <row r="22" spans="1:8" ht="24" customHeight="1" x14ac:dyDescent="0.15">
      <c r="A22" s="20"/>
      <c r="B22" s="16"/>
      <c r="C22" s="71" t="s">
        <v>144</v>
      </c>
      <c r="D22" s="16">
        <f t="shared" si="0"/>
        <v>0</v>
      </c>
      <c r="E22" s="68">
        <v>0</v>
      </c>
      <c r="F22" s="68">
        <v>0</v>
      </c>
      <c r="G22" s="68">
        <v>0</v>
      </c>
      <c r="H22" s="16">
        <v>0</v>
      </c>
    </row>
    <row r="23" spans="1:8" ht="24" customHeight="1" x14ac:dyDescent="0.15">
      <c r="A23" s="20"/>
      <c r="B23" s="16"/>
      <c r="C23" s="71" t="s">
        <v>145</v>
      </c>
      <c r="D23" s="16">
        <f t="shared" si="0"/>
        <v>0</v>
      </c>
      <c r="E23" s="68">
        <v>0</v>
      </c>
      <c r="F23" s="68">
        <v>0</v>
      </c>
      <c r="G23" s="68">
        <v>0</v>
      </c>
      <c r="H23" s="16">
        <v>0</v>
      </c>
    </row>
    <row r="24" spans="1:8" ht="24" customHeight="1" x14ac:dyDescent="0.15">
      <c r="A24" s="20"/>
      <c r="B24" s="16"/>
      <c r="C24" s="72" t="s">
        <v>146</v>
      </c>
      <c r="D24" s="16">
        <f t="shared" si="0"/>
        <v>0</v>
      </c>
      <c r="E24" s="68">
        <v>0</v>
      </c>
      <c r="F24" s="68">
        <v>0</v>
      </c>
      <c r="G24" s="68">
        <v>0</v>
      </c>
      <c r="H24" s="16">
        <v>0</v>
      </c>
    </row>
    <row r="25" spans="1:8" ht="24" customHeight="1" x14ac:dyDescent="0.15">
      <c r="A25" s="73"/>
      <c r="B25" s="74"/>
      <c r="C25" s="75" t="s">
        <v>147</v>
      </c>
      <c r="D25" s="74">
        <f t="shared" si="0"/>
        <v>0</v>
      </c>
      <c r="E25" s="74">
        <v>0</v>
      </c>
      <c r="F25" s="74">
        <v>0</v>
      </c>
      <c r="G25" s="74">
        <v>0</v>
      </c>
      <c r="H25" s="74">
        <v>0</v>
      </c>
    </row>
    <row r="26" spans="1:8" ht="24" customHeight="1" x14ac:dyDescent="0.15">
      <c r="A26" s="17"/>
      <c r="B26" s="74"/>
      <c r="C26" s="75" t="s">
        <v>148</v>
      </c>
      <c r="D26" s="74">
        <f t="shared" si="0"/>
        <v>160</v>
      </c>
      <c r="E26" s="74">
        <v>160</v>
      </c>
      <c r="F26" s="74">
        <v>0</v>
      </c>
      <c r="G26" s="74">
        <v>0</v>
      </c>
      <c r="H26" s="74">
        <v>0</v>
      </c>
    </row>
    <row r="27" spans="1:8" ht="24" customHeight="1" x14ac:dyDescent="0.15">
      <c r="A27" s="17"/>
      <c r="B27" s="74"/>
      <c r="C27" s="75" t="s">
        <v>149</v>
      </c>
      <c r="D27" s="74">
        <f t="shared" si="0"/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 ht="24" customHeight="1" x14ac:dyDescent="0.15">
      <c r="A28" s="17"/>
      <c r="B28" s="74"/>
      <c r="C28" s="75" t="s">
        <v>150</v>
      </c>
      <c r="D28" s="74">
        <f t="shared" si="0"/>
        <v>0</v>
      </c>
      <c r="E28" s="74">
        <v>0</v>
      </c>
      <c r="F28" s="74">
        <v>0</v>
      </c>
      <c r="G28" s="74">
        <v>0</v>
      </c>
      <c r="H28" s="74">
        <v>0</v>
      </c>
    </row>
    <row r="29" spans="1:8" ht="24" customHeight="1" x14ac:dyDescent="0.15">
      <c r="A29" s="17"/>
      <c r="B29" s="74"/>
      <c r="C29" s="75" t="s">
        <v>151</v>
      </c>
      <c r="D29" s="74">
        <f t="shared" si="0"/>
        <v>0</v>
      </c>
      <c r="E29" s="74">
        <v>0</v>
      </c>
      <c r="F29" s="74">
        <v>0</v>
      </c>
      <c r="G29" s="74">
        <v>0</v>
      </c>
      <c r="H29" s="74">
        <v>0</v>
      </c>
    </row>
    <row r="30" spans="1:8" ht="24" customHeight="1" x14ac:dyDescent="0.15">
      <c r="A30" s="14"/>
      <c r="B30" s="62"/>
      <c r="C30" s="76" t="s">
        <v>152</v>
      </c>
      <c r="D30" s="77">
        <f t="shared" si="0"/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24" customHeight="1" x14ac:dyDescent="0.15">
      <c r="A31" s="21"/>
      <c r="B31" s="79"/>
      <c r="C31" s="80" t="s">
        <v>153</v>
      </c>
      <c r="D31" s="16">
        <f t="shared" si="0"/>
        <v>0</v>
      </c>
      <c r="E31" s="81">
        <v>0</v>
      </c>
      <c r="F31" s="81">
        <v>0</v>
      </c>
      <c r="G31" s="81">
        <v>0</v>
      </c>
      <c r="H31" s="81">
        <v>0</v>
      </c>
    </row>
    <row r="32" spans="1:8" ht="24" customHeight="1" x14ac:dyDescent="0.15">
      <c r="A32" s="23"/>
      <c r="B32" s="24"/>
      <c r="C32" s="82" t="s">
        <v>154</v>
      </c>
      <c r="D32" s="24">
        <f t="shared" si="0"/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24" customHeight="1" x14ac:dyDescent="0.15">
      <c r="A33" s="23"/>
      <c r="B33" s="24"/>
      <c r="C33" s="82" t="s">
        <v>155</v>
      </c>
      <c r="D33" s="24">
        <f t="shared" si="0"/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ht="24" customHeight="1" x14ac:dyDescent="0.15">
      <c r="A34" s="23"/>
      <c r="B34" s="24"/>
      <c r="C34" s="82" t="s">
        <v>156</v>
      </c>
      <c r="D34" s="24">
        <f t="shared" si="0"/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ht="24" customHeight="1" x14ac:dyDescent="0.15">
      <c r="A35" s="23"/>
      <c r="B35" s="24"/>
      <c r="C35" s="82" t="s">
        <v>157</v>
      </c>
      <c r="D35" s="24">
        <f t="shared" si="0"/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ht="24" customHeight="1" x14ac:dyDescent="0.15">
      <c r="A36" s="23"/>
      <c r="B36" s="24"/>
      <c r="C36" s="82" t="s">
        <v>158</v>
      </c>
      <c r="D36" s="24">
        <f t="shared" si="0"/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ht="24" customHeight="1" x14ac:dyDescent="0.15">
      <c r="A37" s="26"/>
      <c r="B37" s="25"/>
      <c r="C37" s="26"/>
      <c r="D37" s="25"/>
      <c r="E37" s="24"/>
      <c r="F37" s="24"/>
      <c r="G37" s="24" t="s">
        <v>37</v>
      </c>
      <c r="H37" s="24"/>
    </row>
    <row r="38" spans="1:8" ht="24" customHeight="1" x14ac:dyDescent="0.15">
      <c r="A38" s="23"/>
      <c r="B38" s="24"/>
      <c r="C38" s="23" t="s">
        <v>159</v>
      </c>
      <c r="D38" s="24">
        <f>SUM(E38:H38)</f>
        <v>0</v>
      </c>
      <c r="E38" s="24">
        <f>SUM(B7,B11)-SUM(E6)</f>
        <v>0</v>
      </c>
      <c r="F38" s="24">
        <f>SUM(B8,B12)-SUM(F6)</f>
        <v>0</v>
      </c>
      <c r="G38" s="24">
        <f>SUM(B9,B13)-SUM(G6)</f>
        <v>0</v>
      </c>
      <c r="H38" s="24">
        <f>SUM(B14)-SUM(H6)</f>
        <v>0</v>
      </c>
    </row>
    <row r="39" spans="1:8" ht="24" customHeight="1" x14ac:dyDescent="0.15">
      <c r="A39" s="23"/>
      <c r="B39" s="83"/>
      <c r="C39" s="23"/>
      <c r="D39" s="25"/>
      <c r="E39" s="24"/>
      <c r="F39" s="24"/>
      <c r="G39" s="24"/>
      <c r="H39" s="24"/>
    </row>
    <row r="40" spans="1:8" ht="24" customHeight="1" x14ac:dyDescent="0.15">
      <c r="A40" s="26" t="s">
        <v>53</v>
      </c>
      <c r="B40" s="83">
        <f>SUM(B6,B10)</f>
        <v>6821.5399999999763</v>
      </c>
      <c r="C40" s="26" t="s">
        <v>54</v>
      </c>
      <c r="D40" s="25">
        <f>SUM(D7:D38)</f>
        <v>6821.5399999999745</v>
      </c>
      <c r="E40" s="25">
        <f>SUM(E7:E38)</f>
        <v>6821.5399999999745</v>
      </c>
      <c r="F40" s="25">
        <f>SUM(F7:F38)</f>
        <v>0</v>
      </c>
      <c r="G40" s="25">
        <f>SUM(G7:G38)</f>
        <v>0</v>
      </c>
      <c r="H40" s="25">
        <f>SUM(H7:H38)</f>
        <v>0</v>
      </c>
    </row>
  </sheetData>
  <mergeCells count="3">
    <mergeCell ref="A2:H2"/>
    <mergeCell ref="C4:H4"/>
    <mergeCell ref="A4:B4"/>
  </mergeCells>
  <phoneticPr fontId="4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38" orientation="landscape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8"/>
  <sheetViews>
    <sheetView showGridLines="0" showZeros="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3" sqref="E3"/>
    </sheetView>
  </sheetViews>
  <sheetFormatPr defaultRowHeight="10.8" x14ac:dyDescent="0.15"/>
  <cols>
    <col min="1" max="1" width="5" customWidth="1"/>
    <col min="2" max="2" width="3.625" customWidth="1"/>
    <col min="3" max="3" width="10.375" customWidth="1"/>
    <col min="4" max="4" width="43.375" customWidth="1"/>
    <col min="5" max="5" width="15.875" customWidth="1"/>
    <col min="6" max="15" width="11.625" customWidth="1"/>
    <col min="16" max="16" width="12.625" customWidth="1"/>
    <col min="17" max="17" width="13.375" customWidth="1"/>
    <col min="18" max="18" width="8.375" customWidth="1"/>
    <col min="19" max="19" width="13.125" customWidth="1"/>
    <col min="20" max="22" width="8.375" customWidth="1"/>
    <col min="23" max="25" width="9.125" customWidth="1"/>
    <col min="26" max="35" width="8.375" customWidth="1"/>
    <col min="36" max="38" width="9.125" customWidth="1"/>
    <col min="39" max="41" width="8.375" customWidth="1"/>
  </cols>
  <sheetData>
    <row r="1" spans="1:41" ht="20.100000000000001" customHeight="1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84" t="s">
        <v>160</v>
      </c>
    </row>
    <row r="2" spans="1:41" ht="20.100000000000001" customHeight="1" x14ac:dyDescent="0.15">
      <c r="A2" s="114" t="s">
        <v>161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</row>
    <row r="3" spans="1:41" ht="20.100000000000001" customHeight="1" x14ac:dyDescent="0.15">
      <c r="A3" s="40" t="s">
        <v>0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44"/>
      <c r="AJ3" s="44"/>
      <c r="AK3" s="44"/>
      <c r="AL3" s="44"/>
      <c r="AO3" s="8" t="s">
        <v>4</v>
      </c>
    </row>
    <row r="4" spans="1:41" ht="20.100000000000001" customHeight="1" x14ac:dyDescent="0.15">
      <c r="A4" s="117" t="s">
        <v>57</v>
      </c>
      <c r="B4" s="118"/>
      <c r="C4" s="118"/>
      <c r="D4" s="119"/>
      <c r="E4" s="153" t="s">
        <v>162</v>
      </c>
      <c r="F4" s="150" t="s">
        <v>163</v>
      </c>
      <c r="G4" s="151"/>
      <c r="H4" s="151"/>
      <c r="I4" s="151"/>
      <c r="J4" s="151"/>
      <c r="K4" s="151"/>
      <c r="L4" s="151"/>
      <c r="M4" s="151"/>
      <c r="N4" s="151"/>
      <c r="O4" s="152"/>
      <c r="P4" s="150" t="s">
        <v>164</v>
      </c>
      <c r="Q4" s="151"/>
      <c r="R4" s="151"/>
      <c r="S4" s="151"/>
      <c r="T4" s="151"/>
      <c r="U4" s="151"/>
      <c r="V4" s="151"/>
      <c r="W4" s="151"/>
      <c r="X4" s="151"/>
      <c r="Y4" s="152"/>
      <c r="Z4" s="150" t="s">
        <v>165</v>
      </c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2"/>
    </row>
    <row r="5" spans="1:41" ht="20.100000000000001" customHeight="1" x14ac:dyDescent="0.15">
      <c r="A5" s="148" t="s">
        <v>68</v>
      </c>
      <c r="B5" s="149"/>
      <c r="C5" s="120" t="s">
        <v>69</v>
      </c>
      <c r="D5" s="122" t="s">
        <v>115</v>
      </c>
      <c r="E5" s="154"/>
      <c r="F5" s="156" t="s">
        <v>58</v>
      </c>
      <c r="G5" s="145" t="s">
        <v>166</v>
      </c>
      <c r="H5" s="146"/>
      <c r="I5" s="147"/>
      <c r="J5" s="145" t="s">
        <v>167</v>
      </c>
      <c r="K5" s="146"/>
      <c r="L5" s="147"/>
      <c r="M5" s="145" t="s">
        <v>168</v>
      </c>
      <c r="N5" s="146"/>
      <c r="O5" s="147"/>
      <c r="P5" s="158" t="s">
        <v>58</v>
      </c>
      <c r="Q5" s="145" t="s">
        <v>166</v>
      </c>
      <c r="R5" s="146"/>
      <c r="S5" s="147"/>
      <c r="T5" s="145" t="s">
        <v>167</v>
      </c>
      <c r="U5" s="146"/>
      <c r="V5" s="147"/>
      <c r="W5" s="145" t="s">
        <v>168</v>
      </c>
      <c r="X5" s="146"/>
      <c r="Y5" s="147"/>
      <c r="Z5" s="156" t="s">
        <v>58</v>
      </c>
      <c r="AA5" s="145" t="s">
        <v>166</v>
      </c>
      <c r="AB5" s="146"/>
      <c r="AC5" s="147"/>
      <c r="AD5" s="145" t="s">
        <v>167</v>
      </c>
      <c r="AE5" s="146"/>
      <c r="AF5" s="147"/>
      <c r="AG5" s="145" t="s">
        <v>168</v>
      </c>
      <c r="AH5" s="146"/>
      <c r="AI5" s="147"/>
      <c r="AJ5" s="145" t="s">
        <v>169</v>
      </c>
      <c r="AK5" s="146"/>
      <c r="AL5" s="147"/>
      <c r="AM5" s="145" t="s">
        <v>121</v>
      </c>
      <c r="AN5" s="146"/>
      <c r="AO5" s="147"/>
    </row>
    <row r="6" spans="1:41" ht="29.25" customHeight="1" x14ac:dyDescent="0.15">
      <c r="A6" s="86" t="s">
        <v>78</v>
      </c>
      <c r="B6" s="86" t="s">
        <v>79</v>
      </c>
      <c r="C6" s="121"/>
      <c r="D6" s="121"/>
      <c r="E6" s="155"/>
      <c r="F6" s="157"/>
      <c r="G6" s="87" t="s">
        <v>73</v>
      </c>
      <c r="H6" s="88" t="s">
        <v>111</v>
      </c>
      <c r="I6" s="88" t="s">
        <v>112</v>
      </c>
      <c r="J6" s="87" t="s">
        <v>73</v>
      </c>
      <c r="K6" s="88" t="s">
        <v>111</v>
      </c>
      <c r="L6" s="88" t="s">
        <v>112</v>
      </c>
      <c r="M6" s="87" t="s">
        <v>73</v>
      </c>
      <c r="N6" s="88" t="s">
        <v>111</v>
      </c>
      <c r="O6" s="89" t="s">
        <v>112</v>
      </c>
      <c r="P6" s="157"/>
      <c r="Q6" s="90" t="s">
        <v>73</v>
      </c>
      <c r="R6" s="50" t="s">
        <v>111</v>
      </c>
      <c r="S6" s="50" t="s">
        <v>112</v>
      </c>
      <c r="T6" s="90" t="s">
        <v>73</v>
      </c>
      <c r="U6" s="50" t="s">
        <v>111</v>
      </c>
      <c r="V6" s="49" t="s">
        <v>112</v>
      </c>
      <c r="W6" s="45" t="s">
        <v>73</v>
      </c>
      <c r="X6" s="90" t="s">
        <v>111</v>
      </c>
      <c r="Y6" s="50" t="s">
        <v>112</v>
      </c>
      <c r="Z6" s="157"/>
      <c r="AA6" s="87" t="s">
        <v>73</v>
      </c>
      <c r="AB6" s="86" t="s">
        <v>111</v>
      </c>
      <c r="AC6" s="86" t="s">
        <v>112</v>
      </c>
      <c r="AD6" s="87" t="s">
        <v>73</v>
      </c>
      <c r="AE6" s="86" t="s">
        <v>111</v>
      </c>
      <c r="AF6" s="86" t="s">
        <v>112</v>
      </c>
      <c r="AG6" s="87" t="s">
        <v>73</v>
      </c>
      <c r="AH6" s="88" t="s">
        <v>111</v>
      </c>
      <c r="AI6" s="88" t="s">
        <v>112</v>
      </c>
      <c r="AJ6" s="87" t="s">
        <v>73</v>
      </c>
      <c r="AK6" s="88" t="s">
        <v>111</v>
      </c>
      <c r="AL6" s="88" t="s">
        <v>112</v>
      </c>
      <c r="AM6" s="87" t="s">
        <v>73</v>
      </c>
      <c r="AN6" s="88" t="s">
        <v>111</v>
      </c>
      <c r="AO6" s="88" t="s">
        <v>112</v>
      </c>
    </row>
    <row r="7" spans="1:41" ht="20.100000000000001" customHeight="1" x14ac:dyDescent="0.15">
      <c r="A7" s="51" t="s">
        <v>37</v>
      </c>
      <c r="B7" s="51" t="s">
        <v>37</v>
      </c>
      <c r="C7" s="51" t="s">
        <v>37</v>
      </c>
      <c r="D7" s="51" t="s">
        <v>58</v>
      </c>
      <c r="E7" s="52">
        <f t="shared" ref="E7:E28" si="0">SUM(F7,P7,Z7)</f>
        <v>6821.54</v>
      </c>
      <c r="F7" s="52">
        <f t="shared" ref="F7:F28" si="1">SUM(G7,J7,M7)</f>
        <v>6775.35</v>
      </c>
      <c r="G7" s="52">
        <f t="shared" ref="G7:G28" si="2">SUM(H7:I7)</f>
        <v>6775.35</v>
      </c>
      <c r="H7" s="53">
        <f>H8+H13+H22+H24+H26</f>
        <v>1905.55</v>
      </c>
      <c r="I7" s="53">
        <f>I8+I13+I22+I24+I26</f>
        <v>4869.8</v>
      </c>
      <c r="J7" s="52">
        <f t="shared" ref="J7:J28" si="3">SUM(K7:L7)</f>
        <v>0</v>
      </c>
      <c r="K7" s="52">
        <v>0</v>
      </c>
      <c r="L7" s="53">
        <v>0</v>
      </c>
      <c r="M7" s="52">
        <f t="shared" ref="M7:M28" si="4">SUM(N7:O7)</f>
        <v>0</v>
      </c>
      <c r="N7" s="52">
        <v>0</v>
      </c>
      <c r="O7" s="53">
        <v>0</v>
      </c>
      <c r="P7" s="54">
        <f t="shared" ref="P7:P28" si="5">SUM(Q7,T7,W7)</f>
        <v>0</v>
      </c>
      <c r="Q7" s="52">
        <f t="shared" ref="Q7:Q28" si="6">SUM(R7:S7)</f>
        <v>0</v>
      </c>
      <c r="R7" s="52">
        <v>0</v>
      </c>
      <c r="S7" s="53"/>
      <c r="T7" s="52">
        <f t="shared" ref="T7:T28" si="7">SUM(U7:V7)</f>
        <v>0</v>
      </c>
      <c r="U7" s="52">
        <v>0</v>
      </c>
      <c r="V7" s="52">
        <v>0</v>
      </c>
      <c r="W7" s="52">
        <f t="shared" ref="W7:W28" si="8">SUM(X7:Y7)</f>
        <v>0</v>
      </c>
      <c r="X7" s="52">
        <v>0</v>
      </c>
      <c r="Y7" s="53">
        <v>0</v>
      </c>
      <c r="Z7" s="54">
        <f t="shared" ref="Z7:Z28" si="9">SUM(AA7,AD7,AG7,AJ7,AM7)</f>
        <v>46.19</v>
      </c>
      <c r="AA7" s="52">
        <f t="shared" ref="AA7:AA28" si="10">SUM(AB7:AC7)</f>
        <v>46.19</v>
      </c>
      <c r="AB7" s="52">
        <v>0</v>
      </c>
      <c r="AC7" s="53">
        <v>46.19</v>
      </c>
      <c r="AD7" s="52">
        <f t="shared" ref="AD7:AD28" si="11">SUM(AE7:AF7)</f>
        <v>0</v>
      </c>
      <c r="AE7" s="52">
        <v>0</v>
      </c>
      <c r="AF7" s="53">
        <v>0</v>
      </c>
      <c r="AG7" s="52">
        <f t="shared" ref="AG7:AG28" si="12">SUM(AH7:AI7)</f>
        <v>0</v>
      </c>
      <c r="AH7" s="52">
        <v>0</v>
      </c>
      <c r="AI7" s="53">
        <v>0</v>
      </c>
      <c r="AJ7" s="52">
        <f t="shared" ref="AJ7:AJ28" si="13">SUM(AK7:AL7)</f>
        <v>0</v>
      </c>
      <c r="AK7" s="52">
        <v>0</v>
      </c>
      <c r="AL7" s="53">
        <v>0</v>
      </c>
      <c r="AM7" s="52">
        <f t="shared" ref="AM7:AM28" si="14">SUM(AN7:AO7)</f>
        <v>0</v>
      </c>
      <c r="AN7" s="52">
        <v>0</v>
      </c>
      <c r="AO7" s="53">
        <v>0</v>
      </c>
    </row>
    <row r="8" spans="1:41" ht="20.100000000000001" customHeight="1" x14ac:dyDescent="0.15">
      <c r="A8" s="51" t="s">
        <v>37</v>
      </c>
      <c r="B8" s="51" t="s">
        <v>170</v>
      </c>
      <c r="C8" s="51" t="s">
        <v>37</v>
      </c>
      <c r="D8" s="51" t="s">
        <v>171</v>
      </c>
      <c r="E8" s="52">
        <f t="shared" si="0"/>
        <v>1139.5999999999999</v>
      </c>
      <c r="F8" s="52">
        <f t="shared" si="1"/>
        <v>1139.5999999999999</v>
      </c>
      <c r="G8" s="52">
        <f t="shared" si="2"/>
        <v>1139.5999999999999</v>
      </c>
      <c r="H8" s="52">
        <v>1139.5999999999999</v>
      </c>
      <c r="I8" s="53">
        <v>0</v>
      </c>
      <c r="J8" s="52">
        <f t="shared" si="3"/>
        <v>0</v>
      </c>
      <c r="K8" s="52">
        <v>0</v>
      </c>
      <c r="L8" s="53">
        <v>0</v>
      </c>
      <c r="M8" s="52">
        <f t="shared" si="4"/>
        <v>0</v>
      </c>
      <c r="N8" s="52">
        <v>0</v>
      </c>
      <c r="O8" s="53">
        <v>0</v>
      </c>
      <c r="P8" s="54">
        <f t="shared" si="5"/>
        <v>0</v>
      </c>
      <c r="Q8" s="52">
        <f t="shared" si="6"/>
        <v>0</v>
      </c>
      <c r="R8" s="52">
        <v>0</v>
      </c>
      <c r="S8" s="53">
        <v>0</v>
      </c>
      <c r="T8" s="52">
        <f t="shared" si="7"/>
        <v>0</v>
      </c>
      <c r="U8" s="52">
        <v>0</v>
      </c>
      <c r="V8" s="52">
        <v>0</v>
      </c>
      <c r="W8" s="52">
        <f t="shared" si="8"/>
        <v>0</v>
      </c>
      <c r="X8" s="52">
        <v>0</v>
      </c>
      <c r="Y8" s="53">
        <v>0</v>
      </c>
      <c r="Z8" s="54">
        <f t="shared" si="9"/>
        <v>0</v>
      </c>
      <c r="AA8" s="52">
        <f t="shared" si="10"/>
        <v>0</v>
      </c>
      <c r="AB8" s="52">
        <v>0</v>
      </c>
      <c r="AC8" s="53">
        <v>0</v>
      </c>
      <c r="AD8" s="52">
        <f t="shared" si="11"/>
        <v>0</v>
      </c>
      <c r="AE8" s="52">
        <v>0</v>
      </c>
      <c r="AF8" s="53">
        <v>0</v>
      </c>
      <c r="AG8" s="52">
        <f t="shared" si="12"/>
        <v>0</v>
      </c>
      <c r="AH8" s="52">
        <v>0</v>
      </c>
      <c r="AI8" s="53">
        <v>0</v>
      </c>
      <c r="AJ8" s="52">
        <f t="shared" si="13"/>
        <v>0</v>
      </c>
      <c r="AK8" s="52">
        <v>0</v>
      </c>
      <c r="AL8" s="53">
        <v>0</v>
      </c>
      <c r="AM8" s="52">
        <f t="shared" si="14"/>
        <v>0</v>
      </c>
      <c r="AN8" s="52">
        <v>0</v>
      </c>
      <c r="AO8" s="53">
        <v>0</v>
      </c>
    </row>
    <row r="9" spans="1:41" ht="20.100000000000001" customHeight="1" x14ac:dyDescent="0.15">
      <c r="A9" s="51" t="s">
        <v>170</v>
      </c>
      <c r="B9" s="51" t="s">
        <v>172</v>
      </c>
      <c r="C9" s="51" t="s">
        <v>84</v>
      </c>
      <c r="D9" s="51" t="s">
        <v>173</v>
      </c>
      <c r="E9" s="52">
        <f t="shared" si="0"/>
        <v>795.15</v>
      </c>
      <c r="F9" s="52">
        <f t="shared" si="1"/>
        <v>795.15</v>
      </c>
      <c r="G9" s="52">
        <f t="shared" si="2"/>
        <v>795.15</v>
      </c>
      <c r="H9" s="52">
        <v>795.15</v>
      </c>
      <c r="I9" s="53">
        <v>0</v>
      </c>
      <c r="J9" s="52">
        <f t="shared" si="3"/>
        <v>0</v>
      </c>
      <c r="K9" s="52">
        <v>0</v>
      </c>
      <c r="L9" s="53">
        <v>0</v>
      </c>
      <c r="M9" s="52">
        <f t="shared" si="4"/>
        <v>0</v>
      </c>
      <c r="N9" s="52">
        <v>0</v>
      </c>
      <c r="O9" s="53">
        <v>0</v>
      </c>
      <c r="P9" s="54">
        <f t="shared" si="5"/>
        <v>0</v>
      </c>
      <c r="Q9" s="52">
        <f t="shared" si="6"/>
        <v>0</v>
      </c>
      <c r="R9" s="52">
        <v>0</v>
      </c>
      <c r="S9" s="53">
        <v>0</v>
      </c>
      <c r="T9" s="52">
        <f t="shared" si="7"/>
        <v>0</v>
      </c>
      <c r="U9" s="52">
        <v>0</v>
      </c>
      <c r="V9" s="52">
        <v>0</v>
      </c>
      <c r="W9" s="52">
        <f t="shared" si="8"/>
        <v>0</v>
      </c>
      <c r="X9" s="52">
        <v>0</v>
      </c>
      <c r="Y9" s="53">
        <v>0</v>
      </c>
      <c r="Z9" s="54">
        <f t="shared" si="9"/>
        <v>0</v>
      </c>
      <c r="AA9" s="52">
        <f t="shared" si="10"/>
        <v>0</v>
      </c>
      <c r="AB9" s="52">
        <v>0</v>
      </c>
      <c r="AC9" s="53">
        <v>0</v>
      </c>
      <c r="AD9" s="52">
        <f t="shared" si="11"/>
        <v>0</v>
      </c>
      <c r="AE9" s="52">
        <v>0</v>
      </c>
      <c r="AF9" s="53">
        <v>0</v>
      </c>
      <c r="AG9" s="52">
        <f t="shared" si="12"/>
        <v>0</v>
      </c>
      <c r="AH9" s="52">
        <v>0</v>
      </c>
      <c r="AI9" s="53">
        <v>0</v>
      </c>
      <c r="AJ9" s="52">
        <f t="shared" si="13"/>
        <v>0</v>
      </c>
      <c r="AK9" s="52">
        <v>0</v>
      </c>
      <c r="AL9" s="53">
        <v>0</v>
      </c>
      <c r="AM9" s="52">
        <f t="shared" si="14"/>
        <v>0</v>
      </c>
      <c r="AN9" s="52">
        <v>0</v>
      </c>
      <c r="AO9" s="53">
        <v>0</v>
      </c>
    </row>
    <row r="10" spans="1:41" ht="20.100000000000001" customHeight="1" x14ac:dyDescent="0.15">
      <c r="A10" s="51" t="s">
        <v>170</v>
      </c>
      <c r="B10" s="51" t="s">
        <v>174</v>
      </c>
      <c r="C10" s="51" t="s">
        <v>84</v>
      </c>
      <c r="D10" s="51" t="s">
        <v>175</v>
      </c>
      <c r="E10" s="52">
        <f t="shared" si="0"/>
        <v>221.87</v>
      </c>
      <c r="F10" s="52">
        <f t="shared" si="1"/>
        <v>221.87</v>
      </c>
      <c r="G10" s="52">
        <f t="shared" si="2"/>
        <v>221.87</v>
      </c>
      <c r="H10" s="52">
        <v>221.87</v>
      </c>
      <c r="I10" s="53">
        <v>0</v>
      </c>
      <c r="J10" s="52">
        <f t="shared" si="3"/>
        <v>0</v>
      </c>
      <c r="K10" s="52">
        <v>0</v>
      </c>
      <c r="L10" s="53">
        <v>0</v>
      </c>
      <c r="M10" s="52">
        <f t="shared" si="4"/>
        <v>0</v>
      </c>
      <c r="N10" s="52">
        <v>0</v>
      </c>
      <c r="O10" s="53">
        <v>0</v>
      </c>
      <c r="P10" s="54">
        <f t="shared" si="5"/>
        <v>0</v>
      </c>
      <c r="Q10" s="52">
        <f t="shared" si="6"/>
        <v>0</v>
      </c>
      <c r="R10" s="52">
        <v>0</v>
      </c>
      <c r="S10" s="53">
        <v>0</v>
      </c>
      <c r="T10" s="52">
        <f t="shared" si="7"/>
        <v>0</v>
      </c>
      <c r="U10" s="52">
        <v>0</v>
      </c>
      <c r="V10" s="52">
        <v>0</v>
      </c>
      <c r="W10" s="52">
        <f t="shared" si="8"/>
        <v>0</v>
      </c>
      <c r="X10" s="52">
        <v>0</v>
      </c>
      <c r="Y10" s="53">
        <v>0</v>
      </c>
      <c r="Z10" s="54">
        <f t="shared" si="9"/>
        <v>0</v>
      </c>
      <c r="AA10" s="52">
        <f t="shared" si="10"/>
        <v>0</v>
      </c>
      <c r="AB10" s="52">
        <v>0</v>
      </c>
      <c r="AC10" s="53">
        <v>0</v>
      </c>
      <c r="AD10" s="52">
        <f t="shared" si="11"/>
        <v>0</v>
      </c>
      <c r="AE10" s="52">
        <v>0</v>
      </c>
      <c r="AF10" s="53">
        <v>0</v>
      </c>
      <c r="AG10" s="52">
        <f t="shared" si="12"/>
        <v>0</v>
      </c>
      <c r="AH10" s="52">
        <v>0</v>
      </c>
      <c r="AI10" s="53">
        <v>0</v>
      </c>
      <c r="AJ10" s="52">
        <f t="shared" si="13"/>
        <v>0</v>
      </c>
      <c r="AK10" s="52">
        <v>0</v>
      </c>
      <c r="AL10" s="53">
        <v>0</v>
      </c>
      <c r="AM10" s="52">
        <f t="shared" si="14"/>
        <v>0</v>
      </c>
      <c r="AN10" s="52">
        <v>0</v>
      </c>
      <c r="AO10" s="53">
        <v>0</v>
      </c>
    </row>
    <row r="11" spans="1:41" ht="20.100000000000001" customHeight="1" x14ac:dyDescent="0.15">
      <c r="A11" s="51" t="s">
        <v>170</v>
      </c>
      <c r="B11" s="51" t="s">
        <v>176</v>
      </c>
      <c r="C11" s="51" t="s">
        <v>84</v>
      </c>
      <c r="D11" s="51" t="s">
        <v>177</v>
      </c>
      <c r="E11" s="52">
        <f t="shared" si="0"/>
        <v>112.23</v>
      </c>
      <c r="F11" s="52">
        <f t="shared" si="1"/>
        <v>112.23</v>
      </c>
      <c r="G11" s="52">
        <f t="shared" si="2"/>
        <v>112.23</v>
      </c>
      <c r="H11" s="52">
        <v>112.23</v>
      </c>
      <c r="I11" s="53">
        <v>0</v>
      </c>
      <c r="J11" s="52">
        <f t="shared" si="3"/>
        <v>0</v>
      </c>
      <c r="K11" s="52">
        <v>0</v>
      </c>
      <c r="L11" s="53">
        <v>0</v>
      </c>
      <c r="M11" s="52">
        <f t="shared" si="4"/>
        <v>0</v>
      </c>
      <c r="N11" s="52">
        <v>0</v>
      </c>
      <c r="O11" s="53">
        <v>0</v>
      </c>
      <c r="P11" s="54">
        <f t="shared" si="5"/>
        <v>0</v>
      </c>
      <c r="Q11" s="52">
        <f t="shared" si="6"/>
        <v>0</v>
      </c>
      <c r="R11" s="52">
        <v>0</v>
      </c>
      <c r="S11" s="53">
        <v>0</v>
      </c>
      <c r="T11" s="52">
        <f t="shared" si="7"/>
        <v>0</v>
      </c>
      <c r="U11" s="52">
        <v>0</v>
      </c>
      <c r="V11" s="52">
        <v>0</v>
      </c>
      <c r="W11" s="52">
        <f t="shared" si="8"/>
        <v>0</v>
      </c>
      <c r="X11" s="52">
        <v>0</v>
      </c>
      <c r="Y11" s="53">
        <v>0</v>
      </c>
      <c r="Z11" s="54">
        <f t="shared" si="9"/>
        <v>0</v>
      </c>
      <c r="AA11" s="52">
        <f t="shared" si="10"/>
        <v>0</v>
      </c>
      <c r="AB11" s="52">
        <v>0</v>
      </c>
      <c r="AC11" s="53">
        <v>0</v>
      </c>
      <c r="AD11" s="52">
        <f t="shared" si="11"/>
        <v>0</v>
      </c>
      <c r="AE11" s="52">
        <v>0</v>
      </c>
      <c r="AF11" s="53">
        <v>0</v>
      </c>
      <c r="AG11" s="52">
        <f t="shared" si="12"/>
        <v>0</v>
      </c>
      <c r="AH11" s="52">
        <v>0</v>
      </c>
      <c r="AI11" s="53">
        <v>0</v>
      </c>
      <c r="AJ11" s="52">
        <f t="shared" si="13"/>
        <v>0</v>
      </c>
      <c r="AK11" s="52">
        <v>0</v>
      </c>
      <c r="AL11" s="53">
        <v>0</v>
      </c>
      <c r="AM11" s="52">
        <f t="shared" si="14"/>
        <v>0</v>
      </c>
      <c r="AN11" s="52">
        <v>0</v>
      </c>
      <c r="AO11" s="53">
        <v>0</v>
      </c>
    </row>
    <row r="12" spans="1:41" ht="20.100000000000001" customHeight="1" x14ac:dyDescent="0.15">
      <c r="A12" s="51" t="s">
        <v>170</v>
      </c>
      <c r="B12" s="51" t="s">
        <v>178</v>
      </c>
      <c r="C12" s="51" t="s">
        <v>84</v>
      </c>
      <c r="D12" s="51" t="s">
        <v>179</v>
      </c>
      <c r="E12" s="52">
        <f t="shared" si="0"/>
        <v>10.35</v>
      </c>
      <c r="F12" s="52">
        <f t="shared" si="1"/>
        <v>10.35</v>
      </c>
      <c r="G12" s="52">
        <f t="shared" si="2"/>
        <v>10.35</v>
      </c>
      <c r="H12" s="52">
        <v>10.35</v>
      </c>
      <c r="I12" s="53">
        <v>0</v>
      </c>
      <c r="J12" s="52">
        <f t="shared" si="3"/>
        <v>0</v>
      </c>
      <c r="K12" s="52">
        <v>0</v>
      </c>
      <c r="L12" s="53">
        <v>0</v>
      </c>
      <c r="M12" s="52">
        <f t="shared" si="4"/>
        <v>0</v>
      </c>
      <c r="N12" s="52">
        <v>0</v>
      </c>
      <c r="O12" s="53">
        <v>0</v>
      </c>
      <c r="P12" s="54">
        <f t="shared" si="5"/>
        <v>0</v>
      </c>
      <c r="Q12" s="52">
        <f t="shared" si="6"/>
        <v>0</v>
      </c>
      <c r="R12" s="52">
        <v>0</v>
      </c>
      <c r="S12" s="53">
        <v>0</v>
      </c>
      <c r="T12" s="52">
        <f t="shared" si="7"/>
        <v>0</v>
      </c>
      <c r="U12" s="52">
        <v>0</v>
      </c>
      <c r="V12" s="52">
        <v>0</v>
      </c>
      <c r="W12" s="52">
        <f t="shared" si="8"/>
        <v>0</v>
      </c>
      <c r="X12" s="52">
        <v>0</v>
      </c>
      <c r="Y12" s="53">
        <v>0</v>
      </c>
      <c r="Z12" s="54">
        <f t="shared" si="9"/>
        <v>0</v>
      </c>
      <c r="AA12" s="52">
        <f t="shared" si="10"/>
        <v>0</v>
      </c>
      <c r="AB12" s="52">
        <v>0</v>
      </c>
      <c r="AC12" s="53">
        <v>0</v>
      </c>
      <c r="AD12" s="52">
        <f t="shared" si="11"/>
        <v>0</v>
      </c>
      <c r="AE12" s="52">
        <v>0</v>
      </c>
      <c r="AF12" s="53">
        <v>0</v>
      </c>
      <c r="AG12" s="52">
        <f t="shared" si="12"/>
        <v>0</v>
      </c>
      <c r="AH12" s="52">
        <v>0</v>
      </c>
      <c r="AI12" s="53">
        <v>0</v>
      </c>
      <c r="AJ12" s="52">
        <f t="shared" si="13"/>
        <v>0</v>
      </c>
      <c r="AK12" s="52">
        <v>0</v>
      </c>
      <c r="AL12" s="53">
        <v>0</v>
      </c>
      <c r="AM12" s="52">
        <f t="shared" si="14"/>
        <v>0</v>
      </c>
      <c r="AN12" s="52">
        <v>0</v>
      </c>
      <c r="AO12" s="53">
        <v>0</v>
      </c>
    </row>
    <row r="13" spans="1:41" ht="20.100000000000001" customHeight="1" x14ac:dyDescent="0.15">
      <c r="A13" s="51" t="s">
        <v>37</v>
      </c>
      <c r="B13" s="51" t="s">
        <v>180</v>
      </c>
      <c r="C13" s="51" t="s">
        <v>37</v>
      </c>
      <c r="D13" s="51" t="s">
        <v>181</v>
      </c>
      <c r="E13" s="52">
        <f t="shared" si="0"/>
        <v>3078.09</v>
      </c>
      <c r="F13" s="52">
        <f t="shared" si="1"/>
        <v>3056.84</v>
      </c>
      <c r="G13" s="52">
        <f t="shared" si="2"/>
        <v>3056.84</v>
      </c>
      <c r="H13" s="52">
        <v>765.75</v>
      </c>
      <c r="I13" s="53">
        <v>2291.09</v>
      </c>
      <c r="J13" s="52">
        <f t="shared" si="3"/>
        <v>0</v>
      </c>
      <c r="K13" s="52">
        <v>0</v>
      </c>
      <c r="L13" s="53">
        <v>0</v>
      </c>
      <c r="M13" s="52">
        <f t="shared" si="4"/>
        <v>0</v>
      </c>
      <c r="N13" s="52">
        <v>0</v>
      </c>
      <c r="O13" s="53">
        <v>0</v>
      </c>
      <c r="P13" s="54">
        <f t="shared" si="5"/>
        <v>0</v>
      </c>
      <c r="Q13" s="52">
        <f t="shared" si="6"/>
        <v>0</v>
      </c>
      <c r="R13" s="52">
        <v>0</v>
      </c>
      <c r="S13" s="53">
        <v>0</v>
      </c>
      <c r="T13" s="52">
        <f t="shared" si="7"/>
        <v>0</v>
      </c>
      <c r="U13" s="52">
        <v>0</v>
      </c>
      <c r="V13" s="52">
        <v>0</v>
      </c>
      <c r="W13" s="52">
        <f t="shared" si="8"/>
        <v>0</v>
      </c>
      <c r="X13" s="52">
        <v>0</v>
      </c>
      <c r="Y13" s="53">
        <v>0</v>
      </c>
      <c r="Z13" s="54">
        <f t="shared" si="9"/>
        <v>21.25</v>
      </c>
      <c r="AA13" s="52">
        <f t="shared" si="10"/>
        <v>21.25</v>
      </c>
      <c r="AB13" s="52">
        <v>0</v>
      </c>
      <c r="AC13" s="53">
        <v>21.25</v>
      </c>
      <c r="AD13" s="52">
        <f t="shared" si="11"/>
        <v>0</v>
      </c>
      <c r="AE13" s="52">
        <v>0</v>
      </c>
      <c r="AF13" s="53">
        <v>0</v>
      </c>
      <c r="AG13" s="52">
        <f t="shared" si="12"/>
        <v>0</v>
      </c>
      <c r="AH13" s="52">
        <v>0</v>
      </c>
      <c r="AI13" s="53">
        <v>0</v>
      </c>
      <c r="AJ13" s="52">
        <f t="shared" si="13"/>
        <v>0</v>
      </c>
      <c r="AK13" s="52">
        <v>0</v>
      </c>
      <c r="AL13" s="53">
        <v>0</v>
      </c>
      <c r="AM13" s="52">
        <f t="shared" si="14"/>
        <v>0</v>
      </c>
      <c r="AN13" s="52">
        <v>0</v>
      </c>
      <c r="AO13" s="53">
        <v>0</v>
      </c>
    </row>
    <row r="14" spans="1:41" ht="20.100000000000001" customHeight="1" x14ac:dyDescent="0.15">
      <c r="A14" s="51" t="s">
        <v>180</v>
      </c>
      <c r="B14" s="51" t="s">
        <v>172</v>
      </c>
      <c r="C14" s="51" t="s">
        <v>84</v>
      </c>
      <c r="D14" s="51" t="s">
        <v>182</v>
      </c>
      <c r="E14" s="52">
        <f t="shared" si="0"/>
        <v>481.5</v>
      </c>
      <c r="F14" s="52">
        <f t="shared" si="1"/>
        <v>481.5</v>
      </c>
      <c r="G14" s="52">
        <f t="shared" si="2"/>
        <v>481.5</v>
      </c>
      <c r="H14" s="52">
        <v>423.06</v>
      </c>
      <c r="I14" s="53">
        <v>58.44</v>
      </c>
      <c r="J14" s="52">
        <f t="shared" si="3"/>
        <v>0</v>
      </c>
      <c r="K14" s="52">
        <v>0</v>
      </c>
      <c r="L14" s="53">
        <v>0</v>
      </c>
      <c r="M14" s="52">
        <f t="shared" si="4"/>
        <v>0</v>
      </c>
      <c r="N14" s="52">
        <v>0</v>
      </c>
      <c r="O14" s="53">
        <v>0</v>
      </c>
      <c r="P14" s="54">
        <f t="shared" si="5"/>
        <v>0</v>
      </c>
      <c r="Q14" s="52">
        <f t="shared" si="6"/>
        <v>0</v>
      </c>
      <c r="R14" s="52">
        <v>0</v>
      </c>
      <c r="S14" s="53">
        <v>0</v>
      </c>
      <c r="T14" s="52">
        <f t="shared" si="7"/>
        <v>0</v>
      </c>
      <c r="U14" s="52">
        <v>0</v>
      </c>
      <c r="V14" s="52">
        <v>0</v>
      </c>
      <c r="W14" s="52">
        <f t="shared" si="8"/>
        <v>0</v>
      </c>
      <c r="X14" s="52">
        <v>0</v>
      </c>
      <c r="Y14" s="53">
        <v>0</v>
      </c>
      <c r="Z14" s="54">
        <f t="shared" si="9"/>
        <v>0</v>
      </c>
      <c r="AA14" s="52">
        <f t="shared" si="10"/>
        <v>0</v>
      </c>
      <c r="AB14" s="52">
        <v>0</v>
      </c>
      <c r="AC14" s="53">
        <v>0</v>
      </c>
      <c r="AD14" s="52">
        <f t="shared" si="11"/>
        <v>0</v>
      </c>
      <c r="AE14" s="52">
        <v>0</v>
      </c>
      <c r="AF14" s="53">
        <v>0</v>
      </c>
      <c r="AG14" s="52">
        <f t="shared" si="12"/>
        <v>0</v>
      </c>
      <c r="AH14" s="52">
        <v>0</v>
      </c>
      <c r="AI14" s="53">
        <v>0</v>
      </c>
      <c r="AJ14" s="52">
        <f t="shared" si="13"/>
        <v>0</v>
      </c>
      <c r="AK14" s="52">
        <v>0</v>
      </c>
      <c r="AL14" s="53">
        <v>0</v>
      </c>
      <c r="AM14" s="52">
        <f t="shared" si="14"/>
        <v>0</v>
      </c>
      <c r="AN14" s="52">
        <v>0</v>
      </c>
      <c r="AO14" s="53">
        <v>0</v>
      </c>
    </row>
    <row r="15" spans="1:41" ht="20.100000000000001" customHeight="1" x14ac:dyDescent="0.15">
      <c r="A15" s="51" t="s">
        <v>180</v>
      </c>
      <c r="B15" s="51" t="s">
        <v>174</v>
      </c>
      <c r="C15" s="51" t="s">
        <v>84</v>
      </c>
      <c r="D15" s="51" t="s">
        <v>183</v>
      </c>
      <c r="E15" s="52">
        <f t="shared" si="0"/>
        <v>78</v>
      </c>
      <c r="F15" s="52">
        <f t="shared" si="1"/>
        <v>78</v>
      </c>
      <c r="G15" s="52">
        <f t="shared" si="2"/>
        <v>78</v>
      </c>
      <c r="H15" s="52">
        <v>78</v>
      </c>
      <c r="I15" s="53">
        <v>0</v>
      </c>
      <c r="J15" s="52">
        <f t="shared" si="3"/>
        <v>0</v>
      </c>
      <c r="K15" s="52">
        <v>0</v>
      </c>
      <c r="L15" s="53">
        <v>0</v>
      </c>
      <c r="M15" s="52">
        <f t="shared" si="4"/>
        <v>0</v>
      </c>
      <c r="N15" s="52">
        <v>0</v>
      </c>
      <c r="O15" s="53">
        <v>0</v>
      </c>
      <c r="P15" s="54">
        <f t="shared" si="5"/>
        <v>0</v>
      </c>
      <c r="Q15" s="52">
        <f t="shared" si="6"/>
        <v>0</v>
      </c>
      <c r="R15" s="52">
        <v>0</v>
      </c>
      <c r="S15" s="53">
        <v>0</v>
      </c>
      <c r="T15" s="52">
        <f t="shared" si="7"/>
        <v>0</v>
      </c>
      <c r="U15" s="52">
        <v>0</v>
      </c>
      <c r="V15" s="52">
        <v>0</v>
      </c>
      <c r="W15" s="52">
        <f t="shared" si="8"/>
        <v>0</v>
      </c>
      <c r="X15" s="52">
        <v>0</v>
      </c>
      <c r="Y15" s="53">
        <v>0</v>
      </c>
      <c r="Z15" s="54">
        <f t="shared" si="9"/>
        <v>0</v>
      </c>
      <c r="AA15" s="52">
        <f t="shared" si="10"/>
        <v>0</v>
      </c>
      <c r="AB15" s="52">
        <v>0</v>
      </c>
      <c r="AC15" s="53">
        <v>0</v>
      </c>
      <c r="AD15" s="52">
        <f t="shared" si="11"/>
        <v>0</v>
      </c>
      <c r="AE15" s="52">
        <v>0</v>
      </c>
      <c r="AF15" s="53">
        <v>0</v>
      </c>
      <c r="AG15" s="52">
        <f t="shared" si="12"/>
        <v>0</v>
      </c>
      <c r="AH15" s="52">
        <v>0</v>
      </c>
      <c r="AI15" s="53">
        <v>0</v>
      </c>
      <c r="AJ15" s="52">
        <f t="shared" si="13"/>
        <v>0</v>
      </c>
      <c r="AK15" s="52">
        <v>0</v>
      </c>
      <c r="AL15" s="53">
        <v>0</v>
      </c>
      <c r="AM15" s="52">
        <f t="shared" si="14"/>
        <v>0</v>
      </c>
      <c r="AN15" s="52">
        <v>0</v>
      </c>
      <c r="AO15" s="53">
        <v>0</v>
      </c>
    </row>
    <row r="16" spans="1:41" ht="20.100000000000001" customHeight="1" x14ac:dyDescent="0.15">
      <c r="A16" s="51" t="s">
        <v>180</v>
      </c>
      <c r="B16" s="51" t="s">
        <v>176</v>
      </c>
      <c r="C16" s="51" t="s">
        <v>84</v>
      </c>
      <c r="D16" s="51" t="s">
        <v>184</v>
      </c>
      <c r="E16" s="52">
        <f t="shared" si="0"/>
        <v>349.12</v>
      </c>
      <c r="F16" s="52">
        <f t="shared" si="1"/>
        <v>349.12</v>
      </c>
      <c r="G16" s="52">
        <f t="shared" si="2"/>
        <v>349.12</v>
      </c>
      <c r="H16" s="52">
        <v>60.12</v>
      </c>
      <c r="I16" s="53">
        <v>289</v>
      </c>
      <c r="J16" s="52">
        <f t="shared" si="3"/>
        <v>0</v>
      </c>
      <c r="K16" s="52">
        <v>0</v>
      </c>
      <c r="L16" s="53">
        <v>0</v>
      </c>
      <c r="M16" s="52">
        <f t="shared" si="4"/>
        <v>0</v>
      </c>
      <c r="N16" s="52">
        <v>0</v>
      </c>
      <c r="O16" s="53">
        <v>0</v>
      </c>
      <c r="P16" s="54">
        <f t="shared" si="5"/>
        <v>0</v>
      </c>
      <c r="Q16" s="52">
        <f t="shared" si="6"/>
        <v>0</v>
      </c>
      <c r="R16" s="52">
        <v>0</v>
      </c>
      <c r="S16" s="53">
        <v>0</v>
      </c>
      <c r="T16" s="52">
        <f t="shared" si="7"/>
        <v>0</v>
      </c>
      <c r="U16" s="52">
        <v>0</v>
      </c>
      <c r="V16" s="52">
        <v>0</v>
      </c>
      <c r="W16" s="52">
        <f t="shared" si="8"/>
        <v>0</v>
      </c>
      <c r="X16" s="52">
        <v>0</v>
      </c>
      <c r="Y16" s="53">
        <v>0</v>
      </c>
      <c r="Z16" s="54">
        <f t="shared" si="9"/>
        <v>0</v>
      </c>
      <c r="AA16" s="52">
        <f t="shared" si="10"/>
        <v>0</v>
      </c>
      <c r="AB16" s="52">
        <v>0</v>
      </c>
      <c r="AC16" s="53">
        <v>0</v>
      </c>
      <c r="AD16" s="52">
        <f t="shared" si="11"/>
        <v>0</v>
      </c>
      <c r="AE16" s="52">
        <v>0</v>
      </c>
      <c r="AF16" s="53">
        <v>0</v>
      </c>
      <c r="AG16" s="52">
        <f t="shared" si="12"/>
        <v>0</v>
      </c>
      <c r="AH16" s="52">
        <v>0</v>
      </c>
      <c r="AI16" s="53">
        <v>0</v>
      </c>
      <c r="AJ16" s="52">
        <f t="shared" si="13"/>
        <v>0</v>
      </c>
      <c r="AK16" s="52">
        <v>0</v>
      </c>
      <c r="AL16" s="53">
        <v>0</v>
      </c>
      <c r="AM16" s="52">
        <f t="shared" si="14"/>
        <v>0</v>
      </c>
      <c r="AN16" s="52">
        <v>0</v>
      </c>
      <c r="AO16" s="53">
        <v>0</v>
      </c>
    </row>
    <row r="17" spans="1:41" ht="20.100000000000001" customHeight="1" x14ac:dyDescent="0.15">
      <c r="A17" s="51" t="s">
        <v>180</v>
      </c>
      <c r="B17" s="51" t="s">
        <v>185</v>
      </c>
      <c r="C17" s="51" t="s">
        <v>84</v>
      </c>
      <c r="D17" s="51" t="s">
        <v>186</v>
      </c>
      <c r="E17" s="52">
        <f t="shared" si="0"/>
        <v>1186.1600000000001</v>
      </c>
      <c r="F17" s="52">
        <f t="shared" si="1"/>
        <v>1164.9100000000001</v>
      </c>
      <c r="G17" s="52">
        <f t="shared" si="2"/>
        <v>1164.9100000000001</v>
      </c>
      <c r="H17" s="52">
        <v>0</v>
      </c>
      <c r="I17" s="53">
        <v>1164.9100000000001</v>
      </c>
      <c r="J17" s="52">
        <f t="shared" si="3"/>
        <v>0</v>
      </c>
      <c r="K17" s="52">
        <v>0</v>
      </c>
      <c r="L17" s="53">
        <v>0</v>
      </c>
      <c r="M17" s="52">
        <f t="shared" si="4"/>
        <v>0</v>
      </c>
      <c r="N17" s="52">
        <v>0</v>
      </c>
      <c r="O17" s="53">
        <v>0</v>
      </c>
      <c r="P17" s="54">
        <f t="shared" si="5"/>
        <v>0</v>
      </c>
      <c r="Q17" s="52">
        <f t="shared" si="6"/>
        <v>0</v>
      </c>
      <c r="R17" s="52">
        <v>0</v>
      </c>
      <c r="S17" s="53">
        <v>0</v>
      </c>
      <c r="T17" s="52">
        <f t="shared" si="7"/>
        <v>0</v>
      </c>
      <c r="U17" s="52">
        <v>0</v>
      </c>
      <c r="V17" s="52">
        <v>0</v>
      </c>
      <c r="W17" s="52">
        <f t="shared" si="8"/>
        <v>0</v>
      </c>
      <c r="X17" s="52">
        <v>0</v>
      </c>
      <c r="Y17" s="53">
        <v>0</v>
      </c>
      <c r="Z17" s="54">
        <f t="shared" si="9"/>
        <v>21.25</v>
      </c>
      <c r="AA17" s="52">
        <f t="shared" si="10"/>
        <v>21.25</v>
      </c>
      <c r="AB17" s="52">
        <v>0</v>
      </c>
      <c r="AC17" s="53">
        <v>21.25</v>
      </c>
      <c r="AD17" s="52">
        <f t="shared" si="11"/>
        <v>0</v>
      </c>
      <c r="AE17" s="52">
        <v>0</v>
      </c>
      <c r="AF17" s="53">
        <v>0</v>
      </c>
      <c r="AG17" s="52">
        <f t="shared" si="12"/>
        <v>0</v>
      </c>
      <c r="AH17" s="52">
        <v>0</v>
      </c>
      <c r="AI17" s="53">
        <v>0</v>
      </c>
      <c r="AJ17" s="52">
        <f t="shared" si="13"/>
        <v>0</v>
      </c>
      <c r="AK17" s="52">
        <v>0</v>
      </c>
      <c r="AL17" s="53">
        <v>0</v>
      </c>
      <c r="AM17" s="52">
        <f t="shared" si="14"/>
        <v>0</v>
      </c>
      <c r="AN17" s="52">
        <v>0</v>
      </c>
      <c r="AO17" s="53">
        <v>0</v>
      </c>
    </row>
    <row r="18" spans="1:41" ht="20.100000000000001" customHeight="1" x14ac:dyDescent="0.15">
      <c r="A18" s="51" t="s">
        <v>180</v>
      </c>
      <c r="B18" s="51" t="s">
        <v>187</v>
      </c>
      <c r="C18" s="51" t="s">
        <v>84</v>
      </c>
      <c r="D18" s="51" t="s">
        <v>188</v>
      </c>
      <c r="E18" s="52">
        <f t="shared" si="0"/>
        <v>15.82</v>
      </c>
      <c r="F18" s="52">
        <f t="shared" si="1"/>
        <v>15.82</v>
      </c>
      <c r="G18" s="52">
        <f t="shared" si="2"/>
        <v>15.82</v>
      </c>
      <c r="H18" s="52">
        <v>15.82</v>
      </c>
      <c r="I18" s="53">
        <v>0</v>
      </c>
      <c r="J18" s="52">
        <f t="shared" si="3"/>
        <v>0</v>
      </c>
      <c r="K18" s="52">
        <v>0</v>
      </c>
      <c r="L18" s="53">
        <v>0</v>
      </c>
      <c r="M18" s="52">
        <f t="shared" si="4"/>
        <v>0</v>
      </c>
      <c r="N18" s="52">
        <v>0</v>
      </c>
      <c r="O18" s="53">
        <v>0</v>
      </c>
      <c r="P18" s="54">
        <f t="shared" si="5"/>
        <v>0</v>
      </c>
      <c r="Q18" s="52">
        <f t="shared" si="6"/>
        <v>0</v>
      </c>
      <c r="R18" s="52">
        <v>0</v>
      </c>
      <c r="S18" s="53">
        <v>0</v>
      </c>
      <c r="T18" s="52">
        <f t="shared" si="7"/>
        <v>0</v>
      </c>
      <c r="U18" s="52">
        <v>0</v>
      </c>
      <c r="V18" s="52">
        <v>0</v>
      </c>
      <c r="W18" s="52">
        <f t="shared" si="8"/>
        <v>0</v>
      </c>
      <c r="X18" s="52">
        <v>0</v>
      </c>
      <c r="Y18" s="53">
        <v>0</v>
      </c>
      <c r="Z18" s="54">
        <f t="shared" si="9"/>
        <v>0</v>
      </c>
      <c r="AA18" s="52">
        <f t="shared" si="10"/>
        <v>0</v>
      </c>
      <c r="AB18" s="52">
        <v>0</v>
      </c>
      <c r="AC18" s="53">
        <v>0</v>
      </c>
      <c r="AD18" s="52">
        <f t="shared" si="11"/>
        <v>0</v>
      </c>
      <c r="AE18" s="52">
        <v>0</v>
      </c>
      <c r="AF18" s="53">
        <v>0</v>
      </c>
      <c r="AG18" s="52">
        <f t="shared" si="12"/>
        <v>0</v>
      </c>
      <c r="AH18" s="52">
        <v>0</v>
      </c>
      <c r="AI18" s="53">
        <v>0</v>
      </c>
      <c r="AJ18" s="52">
        <f t="shared" si="13"/>
        <v>0</v>
      </c>
      <c r="AK18" s="52">
        <v>0</v>
      </c>
      <c r="AL18" s="53">
        <v>0</v>
      </c>
      <c r="AM18" s="52">
        <f t="shared" si="14"/>
        <v>0</v>
      </c>
      <c r="AN18" s="52">
        <v>0</v>
      </c>
      <c r="AO18" s="53">
        <v>0</v>
      </c>
    </row>
    <row r="19" spans="1:41" ht="20.100000000000001" customHeight="1" x14ac:dyDescent="0.15">
      <c r="A19" s="51" t="s">
        <v>180</v>
      </c>
      <c r="B19" s="51" t="s">
        <v>189</v>
      </c>
      <c r="C19" s="51" t="s">
        <v>84</v>
      </c>
      <c r="D19" s="51" t="s">
        <v>190</v>
      </c>
      <c r="E19" s="52">
        <f t="shared" si="0"/>
        <v>20</v>
      </c>
      <c r="F19" s="52">
        <f t="shared" si="1"/>
        <v>20</v>
      </c>
      <c r="G19" s="52">
        <f t="shared" si="2"/>
        <v>20</v>
      </c>
      <c r="H19" s="52">
        <v>20</v>
      </c>
      <c r="I19" s="53">
        <v>0</v>
      </c>
      <c r="J19" s="52">
        <f t="shared" si="3"/>
        <v>0</v>
      </c>
      <c r="K19" s="52">
        <v>0</v>
      </c>
      <c r="L19" s="53">
        <v>0</v>
      </c>
      <c r="M19" s="52">
        <f t="shared" si="4"/>
        <v>0</v>
      </c>
      <c r="N19" s="52">
        <v>0</v>
      </c>
      <c r="O19" s="53">
        <v>0</v>
      </c>
      <c r="P19" s="54">
        <f t="shared" si="5"/>
        <v>0</v>
      </c>
      <c r="Q19" s="52">
        <f t="shared" si="6"/>
        <v>0</v>
      </c>
      <c r="R19" s="52">
        <v>0</v>
      </c>
      <c r="S19" s="53">
        <v>0</v>
      </c>
      <c r="T19" s="52">
        <f t="shared" si="7"/>
        <v>0</v>
      </c>
      <c r="U19" s="52">
        <v>0</v>
      </c>
      <c r="V19" s="52">
        <v>0</v>
      </c>
      <c r="W19" s="52">
        <f t="shared" si="8"/>
        <v>0</v>
      </c>
      <c r="X19" s="52">
        <v>0</v>
      </c>
      <c r="Y19" s="53">
        <v>0</v>
      </c>
      <c r="Z19" s="54">
        <f t="shared" si="9"/>
        <v>0</v>
      </c>
      <c r="AA19" s="52">
        <f t="shared" si="10"/>
        <v>0</v>
      </c>
      <c r="AB19" s="52">
        <v>0</v>
      </c>
      <c r="AC19" s="53">
        <v>0</v>
      </c>
      <c r="AD19" s="52">
        <f t="shared" si="11"/>
        <v>0</v>
      </c>
      <c r="AE19" s="52">
        <v>0</v>
      </c>
      <c r="AF19" s="53">
        <v>0</v>
      </c>
      <c r="AG19" s="52">
        <f t="shared" si="12"/>
        <v>0</v>
      </c>
      <c r="AH19" s="52">
        <v>0</v>
      </c>
      <c r="AI19" s="53">
        <v>0</v>
      </c>
      <c r="AJ19" s="52">
        <f t="shared" si="13"/>
        <v>0</v>
      </c>
      <c r="AK19" s="52">
        <v>0</v>
      </c>
      <c r="AL19" s="53">
        <v>0</v>
      </c>
      <c r="AM19" s="52">
        <f t="shared" si="14"/>
        <v>0</v>
      </c>
      <c r="AN19" s="52">
        <v>0</v>
      </c>
      <c r="AO19" s="53">
        <v>0</v>
      </c>
    </row>
    <row r="20" spans="1:41" ht="20.100000000000001" customHeight="1" x14ac:dyDescent="0.15">
      <c r="A20" s="51" t="s">
        <v>180</v>
      </c>
      <c r="B20" s="51" t="s">
        <v>191</v>
      </c>
      <c r="C20" s="51" t="s">
        <v>84</v>
      </c>
      <c r="D20" s="51" t="s">
        <v>192</v>
      </c>
      <c r="E20" s="52">
        <f t="shared" si="0"/>
        <v>87.01</v>
      </c>
      <c r="F20" s="52">
        <f t="shared" si="1"/>
        <v>87.01</v>
      </c>
      <c r="G20" s="52">
        <f t="shared" si="2"/>
        <v>87.01</v>
      </c>
      <c r="H20" s="52">
        <v>38.700000000000003</v>
      </c>
      <c r="I20" s="53">
        <v>48.31</v>
      </c>
      <c r="J20" s="52">
        <f t="shared" si="3"/>
        <v>0</v>
      </c>
      <c r="K20" s="52">
        <v>0</v>
      </c>
      <c r="L20" s="53">
        <v>0</v>
      </c>
      <c r="M20" s="52">
        <f t="shared" si="4"/>
        <v>0</v>
      </c>
      <c r="N20" s="52">
        <v>0</v>
      </c>
      <c r="O20" s="53">
        <v>0</v>
      </c>
      <c r="P20" s="54">
        <f t="shared" si="5"/>
        <v>0</v>
      </c>
      <c r="Q20" s="52">
        <f t="shared" si="6"/>
        <v>0</v>
      </c>
      <c r="R20" s="52">
        <v>0</v>
      </c>
      <c r="S20" s="53">
        <v>0</v>
      </c>
      <c r="T20" s="52">
        <f t="shared" si="7"/>
        <v>0</v>
      </c>
      <c r="U20" s="52">
        <v>0</v>
      </c>
      <c r="V20" s="52">
        <v>0</v>
      </c>
      <c r="W20" s="52">
        <f t="shared" si="8"/>
        <v>0</v>
      </c>
      <c r="X20" s="52">
        <v>0</v>
      </c>
      <c r="Y20" s="53">
        <v>0</v>
      </c>
      <c r="Z20" s="54">
        <f t="shared" si="9"/>
        <v>0</v>
      </c>
      <c r="AA20" s="52">
        <f t="shared" si="10"/>
        <v>0</v>
      </c>
      <c r="AB20" s="52">
        <v>0</v>
      </c>
      <c r="AC20" s="53">
        <v>0</v>
      </c>
      <c r="AD20" s="52">
        <f t="shared" si="11"/>
        <v>0</v>
      </c>
      <c r="AE20" s="52">
        <v>0</v>
      </c>
      <c r="AF20" s="53">
        <v>0</v>
      </c>
      <c r="AG20" s="52">
        <f t="shared" si="12"/>
        <v>0</v>
      </c>
      <c r="AH20" s="52">
        <v>0</v>
      </c>
      <c r="AI20" s="53">
        <v>0</v>
      </c>
      <c r="AJ20" s="52">
        <f t="shared" si="13"/>
        <v>0</v>
      </c>
      <c r="AK20" s="52">
        <v>0</v>
      </c>
      <c r="AL20" s="53">
        <v>0</v>
      </c>
      <c r="AM20" s="52">
        <f t="shared" si="14"/>
        <v>0</v>
      </c>
      <c r="AN20" s="52">
        <v>0</v>
      </c>
      <c r="AO20" s="53">
        <v>0</v>
      </c>
    </row>
    <row r="21" spans="1:41" ht="20.100000000000001" customHeight="1" x14ac:dyDescent="0.15">
      <c r="A21" s="51" t="s">
        <v>180</v>
      </c>
      <c r="B21" s="51" t="s">
        <v>178</v>
      </c>
      <c r="C21" s="51" t="s">
        <v>84</v>
      </c>
      <c r="D21" s="51" t="s">
        <v>193</v>
      </c>
      <c r="E21" s="52">
        <f t="shared" si="0"/>
        <v>860.48</v>
      </c>
      <c r="F21" s="52">
        <f t="shared" si="1"/>
        <v>860.48</v>
      </c>
      <c r="G21" s="52">
        <f t="shared" si="2"/>
        <v>860.48</v>
      </c>
      <c r="H21" s="52">
        <v>130.05000000000001</v>
      </c>
      <c r="I21" s="53">
        <v>730.43</v>
      </c>
      <c r="J21" s="52">
        <f t="shared" si="3"/>
        <v>0</v>
      </c>
      <c r="K21" s="52">
        <v>0</v>
      </c>
      <c r="L21" s="53">
        <v>0</v>
      </c>
      <c r="M21" s="52">
        <f t="shared" si="4"/>
        <v>0</v>
      </c>
      <c r="N21" s="52">
        <v>0</v>
      </c>
      <c r="O21" s="53">
        <v>0</v>
      </c>
      <c r="P21" s="54">
        <f t="shared" si="5"/>
        <v>0</v>
      </c>
      <c r="Q21" s="52">
        <f t="shared" si="6"/>
        <v>0</v>
      </c>
      <c r="R21" s="52">
        <v>0</v>
      </c>
      <c r="S21" s="53">
        <v>0</v>
      </c>
      <c r="T21" s="52">
        <f t="shared" si="7"/>
        <v>0</v>
      </c>
      <c r="U21" s="52">
        <v>0</v>
      </c>
      <c r="V21" s="52">
        <v>0</v>
      </c>
      <c r="W21" s="52">
        <f t="shared" si="8"/>
        <v>0</v>
      </c>
      <c r="X21" s="52">
        <v>0</v>
      </c>
      <c r="Y21" s="53">
        <v>0</v>
      </c>
      <c r="Z21" s="54">
        <f t="shared" si="9"/>
        <v>0</v>
      </c>
      <c r="AA21" s="52">
        <f t="shared" si="10"/>
        <v>0</v>
      </c>
      <c r="AB21" s="52">
        <v>0</v>
      </c>
      <c r="AC21" s="53">
        <v>0</v>
      </c>
      <c r="AD21" s="52">
        <f t="shared" si="11"/>
        <v>0</v>
      </c>
      <c r="AE21" s="52">
        <v>0</v>
      </c>
      <c r="AF21" s="53">
        <v>0</v>
      </c>
      <c r="AG21" s="52">
        <f t="shared" si="12"/>
        <v>0</v>
      </c>
      <c r="AH21" s="52">
        <v>0</v>
      </c>
      <c r="AI21" s="53">
        <v>0</v>
      </c>
      <c r="AJ21" s="52">
        <f t="shared" si="13"/>
        <v>0</v>
      </c>
      <c r="AK21" s="52">
        <v>0</v>
      </c>
      <c r="AL21" s="53">
        <v>0</v>
      </c>
      <c r="AM21" s="52">
        <f t="shared" si="14"/>
        <v>0</v>
      </c>
      <c r="AN21" s="52">
        <v>0</v>
      </c>
      <c r="AO21" s="53">
        <v>0</v>
      </c>
    </row>
    <row r="22" spans="1:41" ht="20.100000000000001" customHeight="1" x14ac:dyDescent="0.15">
      <c r="A22" s="51" t="s">
        <v>37</v>
      </c>
      <c r="B22" s="51" t="s">
        <v>194</v>
      </c>
      <c r="C22" s="51" t="s">
        <v>37</v>
      </c>
      <c r="D22" s="51" t="s">
        <v>195</v>
      </c>
      <c r="E22" s="52">
        <f t="shared" si="0"/>
        <v>368.77</v>
      </c>
      <c r="F22" s="52">
        <f t="shared" si="1"/>
        <v>343.83</v>
      </c>
      <c r="G22" s="52">
        <f t="shared" si="2"/>
        <v>343.83</v>
      </c>
      <c r="H22" s="52">
        <v>0</v>
      </c>
      <c r="I22" s="53">
        <v>343.83</v>
      </c>
      <c r="J22" s="52">
        <f t="shared" si="3"/>
        <v>0</v>
      </c>
      <c r="K22" s="52">
        <v>0</v>
      </c>
      <c r="L22" s="53">
        <v>0</v>
      </c>
      <c r="M22" s="52">
        <f t="shared" si="4"/>
        <v>0</v>
      </c>
      <c r="N22" s="52">
        <v>0</v>
      </c>
      <c r="O22" s="53">
        <v>0</v>
      </c>
      <c r="P22" s="54">
        <f t="shared" si="5"/>
        <v>0</v>
      </c>
      <c r="Q22" s="52">
        <f t="shared" si="6"/>
        <v>0</v>
      </c>
      <c r="R22" s="52">
        <v>0</v>
      </c>
      <c r="S22" s="53">
        <v>0</v>
      </c>
      <c r="T22" s="52">
        <f t="shared" si="7"/>
        <v>0</v>
      </c>
      <c r="U22" s="52">
        <v>0</v>
      </c>
      <c r="V22" s="52">
        <v>0</v>
      </c>
      <c r="W22" s="52">
        <f t="shared" si="8"/>
        <v>0</v>
      </c>
      <c r="X22" s="52">
        <v>0</v>
      </c>
      <c r="Y22" s="53">
        <v>0</v>
      </c>
      <c r="Z22" s="54">
        <f t="shared" si="9"/>
        <v>24.94</v>
      </c>
      <c r="AA22" s="52">
        <f t="shared" si="10"/>
        <v>24.94</v>
      </c>
      <c r="AB22" s="52">
        <v>0</v>
      </c>
      <c r="AC22" s="53">
        <v>24.94</v>
      </c>
      <c r="AD22" s="52">
        <f t="shared" si="11"/>
        <v>0</v>
      </c>
      <c r="AE22" s="52">
        <v>0</v>
      </c>
      <c r="AF22" s="53">
        <v>0</v>
      </c>
      <c r="AG22" s="52">
        <f t="shared" si="12"/>
        <v>0</v>
      </c>
      <c r="AH22" s="52">
        <v>0</v>
      </c>
      <c r="AI22" s="53">
        <v>0</v>
      </c>
      <c r="AJ22" s="52">
        <f t="shared" si="13"/>
        <v>0</v>
      </c>
      <c r="AK22" s="52">
        <v>0</v>
      </c>
      <c r="AL22" s="53">
        <v>0</v>
      </c>
      <c r="AM22" s="52">
        <f t="shared" si="14"/>
        <v>0</v>
      </c>
      <c r="AN22" s="52">
        <v>0</v>
      </c>
      <c r="AO22" s="53">
        <v>0</v>
      </c>
    </row>
    <row r="23" spans="1:41" ht="20.100000000000001" customHeight="1" x14ac:dyDescent="0.15">
      <c r="A23" s="51" t="s">
        <v>194</v>
      </c>
      <c r="B23" s="51" t="s">
        <v>187</v>
      </c>
      <c r="C23" s="51" t="s">
        <v>84</v>
      </c>
      <c r="D23" s="51" t="s">
        <v>196</v>
      </c>
      <c r="E23" s="52">
        <f t="shared" si="0"/>
        <v>368.77</v>
      </c>
      <c r="F23" s="52">
        <f t="shared" si="1"/>
        <v>343.83</v>
      </c>
      <c r="G23" s="52">
        <f t="shared" si="2"/>
        <v>343.83</v>
      </c>
      <c r="H23" s="52">
        <v>0</v>
      </c>
      <c r="I23" s="53">
        <v>343.83</v>
      </c>
      <c r="J23" s="52">
        <f t="shared" si="3"/>
        <v>0</v>
      </c>
      <c r="K23" s="52">
        <v>0</v>
      </c>
      <c r="L23" s="53">
        <v>0</v>
      </c>
      <c r="M23" s="52">
        <f t="shared" si="4"/>
        <v>0</v>
      </c>
      <c r="N23" s="52">
        <v>0</v>
      </c>
      <c r="O23" s="53">
        <v>0</v>
      </c>
      <c r="P23" s="54">
        <f t="shared" si="5"/>
        <v>0</v>
      </c>
      <c r="Q23" s="52">
        <f t="shared" si="6"/>
        <v>0</v>
      </c>
      <c r="R23" s="52">
        <v>0</v>
      </c>
      <c r="S23" s="53">
        <v>0</v>
      </c>
      <c r="T23" s="52">
        <f t="shared" si="7"/>
        <v>0</v>
      </c>
      <c r="U23" s="52">
        <v>0</v>
      </c>
      <c r="V23" s="52">
        <v>0</v>
      </c>
      <c r="W23" s="52">
        <f t="shared" si="8"/>
        <v>0</v>
      </c>
      <c r="X23" s="52">
        <v>0</v>
      </c>
      <c r="Y23" s="53">
        <v>0</v>
      </c>
      <c r="Z23" s="54">
        <f t="shared" si="9"/>
        <v>24.94</v>
      </c>
      <c r="AA23" s="52">
        <f t="shared" si="10"/>
        <v>24.94</v>
      </c>
      <c r="AB23" s="52">
        <v>0</v>
      </c>
      <c r="AC23" s="53">
        <v>24.94</v>
      </c>
      <c r="AD23" s="52">
        <f t="shared" si="11"/>
        <v>0</v>
      </c>
      <c r="AE23" s="52">
        <v>0</v>
      </c>
      <c r="AF23" s="53">
        <v>0</v>
      </c>
      <c r="AG23" s="52">
        <f t="shared" si="12"/>
        <v>0</v>
      </c>
      <c r="AH23" s="52">
        <v>0</v>
      </c>
      <c r="AI23" s="53">
        <v>0</v>
      </c>
      <c r="AJ23" s="52">
        <f t="shared" si="13"/>
        <v>0</v>
      </c>
      <c r="AK23" s="52">
        <v>0</v>
      </c>
      <c r="AL23" s="53">
        <v>0</v>
      </c>
      <c r="AM23" s="52">
        <f t="shared" si="14"/>
        <v>0</v>
      </c>
      <c r="AN23" s="52">
        <v>0</v>
      </c>
      <c r="AO23" s="53">
        <v>0</v>
      </c>
    </row>
    <row r="24" spans="1:41" ht="20.100000000000001" customHeight="1" x14ac:dyDescent="0.15">
      <c r="A24" s="51" t="s">
        <v>37</v>
      </c>
      <c r="B24" s="51" t="s">
        <v>197</v>
      </c>
      <c r="C24" s="51" t="s">
        <v>37</v>
      </c>
      <c r="D24" s="51" t="s">
        <v>198</v>
      </c>
      <c r="E24" s="52">
        <f t="shared" si="0"/>
        <v>2234.88</v>
      </c>
      <c r="F24" s="52">
        <f t="shared" si="1"/>
        <v>2234.88</v>
      </c>
      <c r="G24" s="52">
        <f t="shared" si="2"/>
        <v>2234.88</v>
      </c>
      <c r="H24" s="52">
        <v>0</v>
      </c>
      <c r="I24" s="53">
        <v>2234.88</v>
      </c>
      <c r="J24" s="52">
        <f t="shared" si="3"/>
        <v>0</v>
      </c>
      <c r="K24" s="52">
        <v>0</v>
      </c>
      <c r="L24" s="53">
        <v>0</v>
      </c>
      <c r="M24" s="52">
        <f t="shared" si="4"/>
        <v>0</v>
      </c>
      <c r="N24" s="52">
        <v>0</v>
      </c>
      <c r="O24" s="53">
        <v>0</v>
      </c>
      <c r="P24" s="54">
        <f t="shared" si="5"/>
        <v>0</v>
      </c>
      <c r="Q24" s="52">
        <f t="shared" si="6"/>
        <v>0</v>
      </c>
      <c r="R24" s="52">
        <v>0</v>
      </c>
      <c r="S24" s="53">
        <v>0</v>
      </c>
      <c r="T24" s="52">
        <f t="shared" si="7"/>
        <v>0</v>
      </c>
      <c r="U24" s="52">
        <v>0</v>
      </c>
      <c r="V24" s="52">
        <v>0</v>
      </c>
      <c r="W24" s="52">
        <f t="shared" si="8"/>
        <v>0</v>
      </c>
      <c r="X24" s="52">
        <v>0</v>
      </c>
      <c r="Y24" s="53">
        <v>0</v>
      </c>
      <c r="Z24" s="54">
        <f t="shared" si="9"/>
        <v>0</v>
      </c>
      <c r="AA24" s="52">
        <f t="shared" si="10"/>
        <v>0</v>
      </c>
      <c r="AB24" s="52">
        <v>0</v>
      </c>
      <c r="AC24" s="53">
        <v>0</v>
      </c>
      <c r="AD24" s="52">
        <f t="shared" si="11"/>
        <v>0</v>
      </c>
      <c r="AE24" s="52">
        <v>0</v>
      </c>
      <c r="AF24" s="53">
        <v>0</v>
      </c>
      <c r="AG24" s="52">
        <f t="shared" si="12"/>
        <v>0</v>
      </c>
      <c r="AH24" s="52">
        <v>0</v>
      </c>
      <c r="AI24" s="53">
        <v>0</v>
      </c>
      <c r="AJ24" s="52">
        <f t="shared" si="13"/>
        <v>0</v>
      </c>
      <c r="AK24" s="52">
        <v>0</v>
      </c>
      <c r="AL24" s="53">
        <v>0</v>
      </c>
      <c r="AM24" s="52">
        <f t="shared" si="14"/>
        <v>0</v>
      </c>
      <c r="AN24" s="52">
        <v>0</v>
      </c>
      <c r="AO24" s="53">
        <v>0</v>
      </c>
    </row>
    <row r="25" spans="1:41" ht="20.100000000000001" customHeight="1" x14ac:dyDescent="0.15">
      <c r="A25" s="51" t="s">
        <v>197</v>
      </c>
      <c r="B25" s="51" t="s">
        <v>199</v>
      </c>
      <c r="C25" s="51" t="s">
        <v>84</v>
      </c>
      <c r="D25" s="51" t="s">
        <v>196</v>
      </c>
      <c r="E25" s="52">
        <f t="shared" si="0"/>
        <v>2234.88</v>
      </c>
      <c r="F25" s="52">
        <f t="shared" si="1"/>
        <v>2234.88</v>
      </c>
      <c r="G25" s="52">
        <f t="shared" si="2"/>
        <v>2234.88</v>
      </c>
      <c r="H25" s="52">
        <v>0</v>
      </c>
      <c r="I25" s="53">
        <v>2234.88</v>
      </c>
      <c r="J25" s="52">
        <f t="shared" si="3"/>
        <v>0</v>
      </c>
      <c r="K25" s="52">
        <v>0</v>
      </c>
      <c r="L25" s="53">
        <v>0</v>
      </c>
      <c r="M25" s="52">
        <f t="shared" si="4"/>
        <v>0</v>
      </c>
      <c r="N25" s="52">
        <v>0</v>
      </c>
      <c r="O25" s="53">
        <v>0</v>
      </c>
      <c r="P25" s="54">
        <f t="shared" si="5"/>
        <v>0</v>
      </c>
      <c r="Q25" s="52">
        <f t="shared" si="6"/>
        <v>0</v>
      </c>
      <c r="R25" s="52">
        <v>0</v>
      </c>
      <c r="S25" s="53">
        <v>0</v>
      </c>
      <c r="T25" s="52">
        <f t="shared" si="7"/>
        <v>0</v>
      </c>
      <c r="U25" s="52">
        <v>0</v>
      </c>
      <c r="V25" s="52">
        <v>0</v>
      </c>
      <c r="W25" s="52">
        <f t="shared" si="8"/>
        <v>0</v>
      </c>
      <c r="X25" s="52">
        <v>0</v>
      </c>
      <c r="Y25" s="53">
        <v>0</v>
      </c>
      <c r="Z25" s="54">
        <f t="shared" si="9"/>
        <v>0</v>
      </c>
      <c r="AA25" s="52">
        <f t="shared" si="10"/>
        <v>0</v>
      </c>
      <c r="AB25" s="52">
        <v>0</v>
      </c>
      <c r="AC25" s="53">
        <v>0</v>
      </c>
      <c r="AD25" s="52">
        <f t="shared" si="11"/>
        <v>0</v>
      </c>
      <c r="AE25" s="52">
        <v>0</v>
      </c>
      <c r="AF25" s="53">
        <v>0</v>
      </c>
      <c r="AG25" s="52">
        <f t="shared" si="12"/>
        <v>0</v>
      </c>
      <c r="AH25" s="52">
        <v>0</v>
      </c>
      <c r="AI25" s="53">
        <v>0</v>
      </c>
      <c r="AJ25" s="52">
        <f t="shared" si="13"/>
        <v>0</v>
      </c>
      <c r="AK25" s="52">
        <v>0</v>
      </c>
      <c r="AL25" s="53">
        <v>0</v>
      </c>
      <c r="AM25" s="52">
        <f t="shared" si="14"/>
        <v>0</v>
      </c>
      <c r="AN25" s="52">
        <v>0</v>
      </c>
      <c r="AO25" s="53">
        <v>0</v>
      </c>
    </row>
    <row r="26" spans="1:41" ht="20.100000000000001" customHeight="1" x14ac:dyDescent="0.15">
      <c r="A26" s="51" t="s">
        <v>37</v>
      </c>
      <c r="B26" s="51" t="s">
        <v>200</v>
      </c>
      <c r="C26" s="51" t="s">
        <v>37</v>
      </c>
      <c r="D26" s="51" t="s">
        <v>201</v>
      </c>
      <c r="E26" s="52">
        <f t="shared" si="0"/>
        <v>0.2</v>
      </c>
      <c r="F26" s="52">
        <f t="shared" si="1"/>
        <v>0.2</v>
      </c>
      <c r="G26" s="52">
        <f t="shared" si="2"/>
        <v>0.2</v>
      </c>
      <c r="H26" s="52">
        <v>0.2</v>
      </c>
      <c r="I26" s="53"/>
      <c r="J26" s="52">
        <f t="shared" si="3"/>
        <v>0</v>
      </c>
      <c r="K26" s="52">
        <v>0</v>
      </c>
      <c r="L26" s="53">
        <v>0</v>
      </c>
      <c r="M26" s="52">
        <f t="shared" si="4"/>
        <v>0</v>
      </c>
      <c r="N26" s="52">
        <v>0</v>
      </c>
      <c r="O26" s="53">
        <v>0</v>
      </c>
      <c r="P26" s="54">
        <f t="shared" si="5"/>
        <v>0</v>
      </c>
      <c r="Q26" s="52">
        <f t="shared" si="6"/>
        <v>0</v>
      </c>
      <c r="R26" s="52">
        <v>0</v>
      </c>
      <c r="S26" s="53"/>
      <c r="T26" s="52">
        <f t="shared" si="7"/>
        <v>0</v>
      </c>
      <c r="U26" s="52">
        <v>0</v>
      </c>
      <c r="V26" s="52">
        <v>0</v>
      </c>
      <c r="W26" s="52">
        <f t="shared" si="8"/>
        <v>0</v>
      </c>
      <c r="X26" s="52">
        <v>0</v>
      </c>
      <c r="Y26" s="53">
        <v>0</v>
      </c>
      <c r="Z26" s="54">
        <f t="shared" si="9"/>
        <v>0</v>
      </c>
      <c r="AA26" s="52">
        <f t="shared" si="10"/>
        <v>0</v>
      </c>
      <c r="AB26" s="52">
        <v>0</v>
      </c>
      <c r="AC26" s="53">
        <v>0</v>
      </c>
      <c r="AD26" s="52">
        <f t="shared" si="11"/>
        <v>0</v>
      </c>
      <c r="AE26" s="52">
        <v>0</v>
      </c>
      <c r="AF26" s="53">
        <v>0</v>
      </c>
      <c r="AG26" s="52">
        <f t="shared" si="12"/>
        <v>0</v>
      </c>
      <c r="AH26" s="52">
        <v>0</v>
      </c>
      <c r="AI26" s="53">
        <v>0</v>
      </c>
      <c r="AJ26" s="52">
        <f t="shared" si="13"/>
        <v>0</v>
      </c>
      <c r="AK26" s="52">
        <v>0</v>
      </c>
      <c r="AL26" s="53">
        <v>0</v>
      </c>
      <c r="AM26" s="52">
        <f t="shared" si="14"/>
        <v>0</v>
      </c>
      <c r="AN26" s="52">
        <v>0</v>
      </c>
      <c r="AO26" s="53">
        <v>0</v>
      </c>
    </row>
    <row r="27" spans="1:41" ht="20.100000000000001" customHeight="1" x14ac:dyDescent="0.15">
      <c r="A27" s="51" t="s">
        <v>200</v>
      </c>
      <c r="B27" s="51" t="s">
        <v>172</v>
      </c>
      <c r="C27" s="51" t="s">
        <v>84</v>
      </c>
      <c r="D27" s="51" t="s">
        <v>202</v>
      </c>
      <c r="E27" s="52">
        <f t="shared" si="0"/>
        <v>0.2</v>
      </c>
      <c r="F27" s="52">
        <f t="shared" si="1"/>
        <v>0.2</v>
      </c>
      <c r="G27" s="52">
        <f t="shared" si="2"/>
        <v>0.2</v>
      </c>
      <c r="H27" s="52">
        <v>0.2</v>
      </c>
      <c r="I27" s="53">
        <v>0</v>
      </c>
      <c r="J27" s="52">
        <f t="shared" si="3"/>
        <v>0</v>
      </c>
      <c r="K27" s="52">
        <v>0</v>
      </c>
      <c r="L27" s="53">
        <v>0</v>
      </c>
      <c r="M27" s="52">
        <f t="shared" si="4"/>
        <v>0</v>
      </c>
      <c r="N27" s="52">
        <v>0</v>
      </c>
      <c r="O27" s="53">
        <v>0</v>
      </c>
      <c r="P27" s="54">
        <f t="shared" si="5"/>
        <v>0</v>
      </c>
      <c r="Q27" s="52">
        <f t="shared" si="6"/>
        <v>0</v>
      </c>
      <c r="R27" s="52">
        <v>0</v>
      </c>
      <c r="S27" s="53">
        <v>0</v>
      </c>
      <c r="T27" s="52">
        <f t="shared" si="7"/>
        <v>0</v>
      </c>
      <c r="U27" s="52">
        <v>0</v>
      </c>
      <c r="V27" s="52">
        <v>0</v>
      </c>
      <c r="W27" s="52">
        <f t="shared" si="8"/>
        <v>0</v>
      </c>
      <c r="X27" s="52">
        <v>0</v>
      </c>
      <c r="Y27" s="53">
        <v>0</v>
      </c>
      <c r="Z27" s="54">
        <f t="shared" si="9"/>
        <v>0</v>
      </c>
      <c r="AA27" s="52">
        <f t="shared" si="10"/>
        <v>0</v>
      </c>
      <c r="AB27" s="52">
        <v>0</v>
      </c>
      <c r="AC27" s="53">
        <v>0</v>
      </c>
      <c r="AD27" s="52">
        <f t="shared" si="11"/>
        <v>0</v>
      </c>
      <c r="AE27" s="52">
        <v>0</v>
      </c>
      <c r="AF27" s="53">
        <v>0</v>
      </c>
      <c r="AG27" s="52">
        <f t="shared" si="12"/>
        <v>0</v>
      </c>
      <c r="AH27" s="52">
        <v>0</v>
      </c>
      <c r="AI27" s="53">
        <v>0</v>
      </c>
      <c r="AJ27" s="52">
        <f t="shared" si="13"/>
        <v>0</v>
      </c>
      <c r="AK27" s="52">
        <v>0</v>
      </c>
      <c r="AL27" s="53">
        <v>0</v>
      </c>
      <c r="AM27" s="52">
        <f t="shared" si="14"/>
        <v>0</v>
      </c>
      <c r="AN27" s="52">
        <v>0</v>
      </c>
      <c r="AO27" s="53">
        <v>0</v>
      </c>
    </row>
    <row r="28" spans="1:41" ht="20.100000000000001" customHeight="1" x14ac:dyDescent="0.15">
      <c r="A28" s="51" t="s">
        <v>200</v>
      </c>
      <c r="B28" s="51" t="s">
        <v>185</v>
      </c>
      <c r="C28" s="51" t="s">
        <v>84</v>
      </c>
      <c r="D28" s="51" t="s">
        <v>203</v>
      </c>
      <c r="E28" s="52">
        <f t="shared" si="0"/>
        <v>0</v>
      </c>
      <c r="F28" s="52">
        <f t="shared" si="1"/>
        <v>0</v>
      </c>
      <c r="G28" s="52">
        <f t="shared" si="2"/>
        <v>0</v>
      </c>
      <c r="H28" s="52">
        <v>0</v>
      </c>
      <c r="I28" s="53"/>
      <c r="J28" s="52">
        <f t="shared" si="3"/>
        <v>0</v>
      </c>
      <c r="K28" s="52">
        <v>0</v>
      </c>
      <c r="L28" s="53">
        <v>0</v>
      </c>
      <c r="M28" s="52">
        <f t="shared" si="4"/>
        <v>0</v>
      </c>
      <c r="N28" s="52">
        <v>0</v>
      </c>
      <c r="O28" s="53">
        <v>0</v>
      </c>
      <c r="P28" s="54">
        <f t="shared" si="5"/>
        <v>0</v>
      </c>
      <c r="Q28" s="52">
        <f t="shared" si="6"/>
        <v>0</v>
      </c>
      <c r="R28" s="52">
        <v>0</v>
      </c>
      <c r="S28" s="53"/>
      <c r="T28" s="52">
        <f t="shared" si="7"/>
        <v>0</v>
      </c>
      <c r="U28" s="52">
        <v>0</v>
      </c>
      <c r="V28" s="52">
        <v>0</v>
      </c>
      <c r="W28" s="52">
        <f t="shared" si="8"/>
        <v>0</v>
      </c>
      <c r="X28" s="52">
        <v>0</v>
      </c>
      <c r="Y28" s="53">
        <v>0</v>
      </c>
      <c r="Z28" s="54">
        <f t="shared" si="9"/>
        <v>0</v>
      </c>
      <c r="AA28" s="52">
        <f t="shared" si="10"/>
        <v>0</v>
      </c>
      <c r="AB28" s="52">
        <v>0</v>
      </c>
      <c r="AC28" s="53">
        <v>0</v>
      </c>
      <c r="AD28" s="52">
        <f t="shared" si="11"/>
        <v>0</v>
      </c>
      <c r="AE28" s="52">
        <v>0</v>
      </c>
      <c r="AF28" s="53">
        <v>0</v>
      </c>
      <c r="AG28" s="52">
        <f t="shared" si="12"/>
        <v>0</v>
      </c>
      <c r="AH28" s="52">
        <v>0</v>
      </c>
      <c r="AI28" s="53">
        <v>0</v>
      </c>
      <c r="AJ28" s="52">
        <f t="shared" si="13"/>
        <v>0</v>
      </c>
      <c r="AK28" s="52">
        <v>0</v>
      </c>
      <c r="AL28" s="53">
        <v>0</v>
      </c>
      <c r="AM28" s="52">
        <f t="shared" si="14"/>
        <v>0</v>
      </c>
      <c r="AN28" s="52">
        <v>0</v>
      </c>
      <c r="AO28" s="53">
        <v>0</v>
      </c>
    </row>
  </sheetData>
  <mergeCells count="23">
    <mergeCell ref="P4:Y4"/>
    <mergeCell ref="P5:P6"/>
    <mergeCell ref="Z4:AO4"/>
    <mergeCell ref="AA5:AC5"/>
    <mergeCell ref="AD5:AF5"/>
    <mergeCell ref="AG5:AI5"/>
    <mergeCell ref="AJ5:AL5"/>
    <mergeCell ref="A2:AO2"/>
    <mergeCell ref="A4:D4"/>
    <mergeCell ref="Q5:S5"/>
    <mergeCell ref="A5:B5"/>
    <mergeCell ref="J5:L5"/>
    <mergeCell ref="M5:O5"/>
    <mergeCell ref="F4:O4"/>
    <mergeCell ref="G5:I5"/>
    <mergeCell ref="C5:C6"/>
    <mergeCell ref="D5:D6"/>
    <mergeCell ref="E4:E6"/>
    <mergeCell ref="F5:F6"/>
    <mergeCell ref="AM5:AO5"/>
    <mergeCell ref="Z5:Z6"/>
    <mergeCell ref="T5:V5"/>
    <mergeCell ref="W5:Y5"/>
  </mergeCells>
  <phoneticPr fontId="4" type="noConversion"/>
  <printOptions horizontalCentered="1"/>
  <pageMargins left="0.59027779999999996" right="0.59027779999999996" top="0.59027779999999996" bottom="0.59027779999999996" header="0.59027779999999996" footer="0.39374999999999999"/>
  <pageSetup paperSize="9" scale="10" fitToHeight="100" orientation="landscape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28"/>
  <sheetViews>
    <sheetView showGridLines="0" showZeros="0" workbookViewId="0">
      <pane xSplit="4" ySplit="6" topLeftCell="X7" activePane="bottomRight" state="frozen"/>
      <selection pane="topRight" activeCell="E1" sqref="E1"/>
      <selection pane="bottomLeft" activeCell="A7" sqref="A7"/>
      <selection pane="bottomRight" activeCell="G7" sqref="G5:Y7"/>
    </sheetView>
  </sheetViews>
  <sheetFormatPr defaultRowHeight="10.8" x14ac:dyDescent="0.15"/>
  <cols>
    <col min="1" max="1" width="4.875" customWidth="1"/>
    <col min="2" max="3" width="3.625" customWidth="1"/>
    <col min="4" max="4" width="52.625" customWidth="1"/>
    <col min="5" max="5" width="15" customWidth="1"/>
    <col min="6" max="6" width="12.125" customWidth="1"/>
    <col min="7" max="15" width="11.875" customWidth="1"/>
    <col min="16" max="19" width="9.125" customWidth="1"/>
    <col min="20" max="20" width="12.125" customWidth="1"/>
    <col min="21" max="47" width="9.125"/>
    <col min="48" max="48" width="13.875" customWidth="1"/>
    <col min="49" max="50" width="9.125"/>
    <col min="51" max="51" width="12.75" customWidth="1"/>
    <col min="52" max="113" width="9.125"/>
  </cols>
  <sheetData>
    <row r="1" spans="1:113" ht="20.100000000000001" customHeight="1" x14ac:dyDescent="0.15">
      <c r="A1" s="36"/>
      <c r="B1" s="37"/>
      <c r="C1" s="37"/>
      <c r="D1" s="37"/>
      <c r="DI1" s="84" t="s">
        <v>204</v>
      </c>
    </row>
    <row r="2" spans="1:113" ht="20.100000000000001" customHeight="1" x14ac:dyDescent="0.15">
      <c r="A2" s="114" t="s">
        <v>205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</row>
    <row r="3" spans="1:113" ht="20.100000000000001" customHeight="1" x14ac:dyDescent="0.15">
      <c r="A3" s="91" t="s">
        <v>0</v>
      </c>
      <c r="B3" s="92"/>
      <c r="C3" s="92"/>
      <c r="D3" s="92"/>
      <c r="F3" s="44"/>
      <c r="DI3" s="84" t="s">
        <v>4</v>
      </c>
    </row>
    <row r="4" spans="1:113" ht="20.100000000000001" customHeight="1" x14ac:dyDescent="0.15">
      <c r="A4" s="162" t="s">
        <v>57</v>
      </c>
      <c r="B4" s="163"/>
      <c r="C4" s="163"/>
      <c r="D4" s="164"/>
      <c r="E4" s="161" t="s">
        <v>58</v>
      </c>
      <c r="F4" s="150" t="s">
        <v>206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2"/>
      <c r="T4" s="150" t="s">
        <v>207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  <c r="AV4" s="150" t="s">
        <v>201</v>
      </c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2"/>
      <c r="BH4" s="150" t="s">
        <v>208</v>
      </c>
      <c r="BI4" s="151"/>
      <c r="BJ4" s="151"/>
      <c r="BK4" s="151"/>
      <c r="BL4" s="152"/>
      <c r="BM4" s="150" t="s">
        <v>209</v>
      </c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2"/>
      <c r="BZ4" s="150" t="s">
        <v>210</v>
      </c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2"/>
      <c r="CR4" s="134" t="s">
        <v>211</v>
      </c>
      <c r="CS4" s="135"/>
      <c r="CT4" s="136"/>
      <c r="CU4" s="134" t="s">
        <v>212</v>
      </c>
      <c r="CV4" s="135"/>
      <c r="CW4" s="135"/>
      <c r="CX4" s="135"/>
      <c r="CY4" s="135"/>
      <c r="CZ4" s="136"/>
      <c r="DA4" s="134" t="s">
        <v>213</v>
      </c>
      <c r="DB4" s="135"/>
      <c r="DC4" s="136"/>
      <c r="DD4" s="150" t="s">
        <v>214</v>
      </c>
      <c r="DE4" s="151"/>
      <c r="DF4" s="151"/>
      <c r="DG4" s="151"/>
      <c r="DH4" s="151"/>
      <c r="DI4" s="152"/>
    </row>
    <row r="5" spans="1:113" ht="20.100000000000001" customHeight="1" x14ac:dyDescent="0.15">
      <c r="A5" s="117" t="s">
        <v>68</v>
      </c>
      <c r="B5" s="118"/>
      <c r="C5" s="119"/>
      <c r="D5" s="161" t="s">
        <v>215</v>
      </c>
      <c r="E5" s="124"/>
      <c r="F5" s="133" t="s">
        <v>73</v>
      </c>
      <c r="G5" s="133" t="s">
        <v>216</v>
      </c>
      <c r="H5" s="133" t="s">
        <v>217</v>
      </c>
      <c r="I5" s="133" t="s">
        <v>218</v>
      </c>
      <c r="J5" s="133" t="s">
        <v>219</v>
      </c>
      <c r="K5" s="133" t="s">
        <v>220</v>
      </c>
      <c r="L5" s="133" t="s">
        <v>221</v>
      </c>
      <c r="M5" s="133" t="s">
        <v>222</v>
      </c>
      <c r="N5" s="133" t="s">
        <v>223</v>
      </c>
      <c r="O5" s="133" t="s">
        <v>224</v>
      </c>
      <c r="P5" s="133" t="s">
        <v>225</v>
      </c>
      <c r="Q5" s="133" t="s">
        <v>107</v>
      </c>
      <c r="R5" s="133" t="s">
        <v>226</v>
      </c>
      <c r="S5" s="133" t="s">
        <v>227</v>
      </c>
      <c r="T5" s="133" t="s">
        <v>73</v>
      </c>
      <c r="U5" s="133" t="s">
        <v>228</v>
      </c>
      <c r="V5" s="133" t="s">
        <v>229</v>
      </c>
      <c r="W5" s="133" t="s">
        <v>230</v>
      </c>
      <c r="X5" s="133" t="s">
        <v>231</v>
      </c>
      <c r="Y5" s="133" t="s">
        <v>232</v>
      </c>
      <c r="Z5" s="133" t="s">
        <v>233</v>
      </c>
      <c r="AA5" s="133" t="s">
        <v>234</v>
      </c>
      <c r="AB5" s="133" t="s">
        <v>235</v>
      </c>
      <c r="AC5" s="133" t="s">
        <v>236</v>
      </c>
      <c r="AD5" s="133" t="s">
        <v>237</v>
      </c>
      <c r="AE5" s="133" t="s">
        <v>238</v>
      </c>
      <c r="AF5" s="133" t="s">
        <v>239</v>
      </c>
      <c r="AG5" s="133" t="s">
        <v>240</v>
      </c>
      <c r="AH5" s="133" t="s">
        <v>241</v>
      </c>
      <c r="AI5" s="133" t="s">
        <v>242</v>
      </c>
      <c r="AJ5" s="133" t="s">
        <v>243</v>
      </c>
      <c r="AK5" s="133" t="s">
        <v>244</v>
      </c>
      <c r="AL5" s="133" t="s">
        <v>245</v>
      </c>
      <c r="AM5" s="133" t="s">
        <v>246</v>
      </c>
      <c r="AN5" s="133" t="s">
        <v>247</v>
      </c>
      <c r="AO5" s="133" t="s">
        <v>248</v>
      </c>
      <c r="AP5" s="133" t="s">
        <v>249</v>
      </c>
      <c r="AQ5" s="133" t="s">
        <v>250</v>
      </c>
      <c r="AR5" s="133" t="s">
        <v>251</v>
      </c>
      <c r="AS5" s="133" t="s">
        <v>252</v>
      </c>
      <c r="AT5" s="133" t="s">
        <v>253</v>
      </c>
      <c r="AU5" s="133" t="s">
        <v>254</v>
      </c>
      <c r="AV5" s="133" t="s">
        <v>73</v>
      </c>
      <c r="AW5" s="133" t="s">
        <v>255</v>
      </c>
      <c r="AX5" s="133" t="s">
        <v>256</v>
      </c>
      <c r="AY5" s="133" t="s">
        <v>257</v>
      </c>
      <c r="AZ5" s="133" t="s">
        <v>258</v>
      </c>
      <c r="BA5" s="133" t="s">
        <v>259</v>
      </c>
      <c r="BB5" s="133" t="s">
        <v>260</v>
      </c>
      <c r="BC5" s="133" t="s">
        <v>261</v>
      </c>
      <c r="BD5" s="133" t="s">
        <v>262</v>
      </c>
      <c r="BE5" s="133" t="s">
        <v>263</v>
      </c>
      <c r="BF5" s="133" t="s">
        <v>264</v>
      </c>
      <c r="BG5" s="122" t="s">
        <v>265</v>
      </c>
      <c r="BH5" s="122" t="s">
        <v>73</v>
      </c>
      <c r="BI5" s="122" t="s">
        <v>266</v>
      </c>
      <c r="BJ5" s="122" t="s">
        <v>267</v>
      </c>
      <c r="BK5" s="122" t="s">
        <v>268</v>
      </c>
      <c r="BL5" s="122" t="s">
        <v>269</v>
      </c>
      <c r="BM5" s="133" t="s">
        <v>73</v>
      </c>
      <c r="BN5" s="133" t="s">
        <v>270</v>
      </c>
      <c r="BO5" s="133" t="s">
        <v>271</v>
      </c>
      <c r="BP5" s="133" t="s">
        <v>272</v>
      </c>
      <c r="BQ5" s="133" t="s">
        <v>273</v>
      </c>
      <c r="BR5" s="133" t="s">
        <v>274</v>
      </c>
      <c r="BS5" s="133" t="s">
        <v>275</v>
      </c>
      <c r="BT5" s="133" t="s">
        <v>276</v>
      </c>
      <c r="BU5" s="133" t="s">
        <v>277</v>
      </c>
      <c r="BV5" s="133" t="s">
        <v>278</v>
      </c>
      <c r="BW5" s="159" t="s">
        <v>279</v>
      </c>
      <c r="BX5" s="159" t="s">
        <v>280</v>
      </c>
      <c r="BY5" s="133" t="s">
        <v>281</v>
      </c>
      <c r="BZ5" s="133" t="s">
        <v>73</v>
      </c>
      <c r="CA5" s="133" t="s">
        <v>270</v>
      </c>
      <c r="CB5" s="133" t="s">
        <v>271</v>
      </c>
      <c r="CC5" s="133" t="s">
        <v>272</v>
      </c>
      <c r="CD5" s="133" t="s">
        <v>273</v>
      </c>
      <c r="CE5" s="133" t="s">
        <v>274</v>
      </c>
      <c r="CF5" s="133" t="s">
        <v>275</v>
      </c>
      <c r="CG5" s="133" t="s">
        <v>276</v>
      </c>
      <c r="CH5" s="133" t="s">
        <v>282</v>
      </c>
      <c r="CI5" s="133" t="s">
        <v>283</v>
      </c>
      <c r="CJ5" s="133" t="s">
        <v>284</v>
      </c>
      <c r="CK5" s="133" t="s">
        <v>285</v>
      </c>
      <c r="CL5" s="133" t="s">
        <v>277</v>
      </c>
      <c r="CM5" s="133" t="s">
        <v>278</v>
      </c>
      <c r="CN5" s="133" t="s">
        <v>286</v>
      </c>
      <c r="CO5" s="159" t="s">
        <v>279</v>
      </c>
      <c r="CP5" s="159" t="s">
        <v>280</v>
      </c>
      <c r="CQ5" s="133" t="s">
        <v>287</v>
      </c>
      <c r="CR5" s="159" t="s">
        <v>73</v>
      </c>
      <c r="CS5" s="159" t="s">
        <v>288</v>
      </c>
      <c r="CT5" s="133" t="s">
        <v>289</v>
      </c>
      <c r="CU5" s="159" t="s">
        <v>73</v>
      </c>
      <c r="CV5" s="159" t="s">
        <v>288</v>
      </c>
      <c r="CW5" s="133" t="s">
        <v>290</v>
      </c>
      <c r="CX5" s="159" t="s">
        <v>291</v>
      </c>
      <c r="CY5" s="159" t="s">
        <v>292</v>
      </c>
      <c r="CZ5" s="122" t="s">
        <v>289</v>
      </c>
      <c r="DA5" s="159" t="s">
        <v>73</v>
      </c>
      <c r="DB5" s="159" t="s">
        <v>213</v>
      </c>
      <c r="DC5" s="159" t="s">
        <v>293</v>
      </c>
      <c r="DD5" s="133" t="s">
        <v>73</v>
      </c>
      <c r="DE5" s="133" t="s">
        <v>294</v>
      </c>
      <c r="DF5" s="133" t="s">
        <v>295</v>
      </c>
      <c r="DG5" s="133" t="s">
        <v>293</v>
      </c>
      <c r="DH5" s="133" t="s">
        <v>296</v>
      </c>
      <c r="DI5" s="133" t="s">
        <v>214</v>
      </c>
    </row>
    <row r="6" spans="1:113" ht="30.75" customHeight="1" x14ac:dyDescent="0.15">
      <c r="A6" s="46" t="s">
        <v>78</v>
      </c>
      <c r="B6" s="47" t="s">
        <v>79</v>
      </c>
      <c r="C6" s="48" t="s">
        <v>80</v>
      </c>
      <c r="D6" s="121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1"/>
      <c r="BH6" s="121"/>
      <c r="BI6" s="121"/>
      <c r="BJ6" s="121"/>
      <c r="BK6" s="121"/>
      <c r="BL6" s="121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60"/>
      <c r="BX6" s="160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60"/>
      <c r="CP6" s="160"/>
      <c r="CQ6" s="125"/>
      <c r="CR6" s="160"/>
      <c r="CS6" s="160"/>
      <c r="CT6" s="125"/>
      <c r="CU6" s="160"/>
      <c r="CV6" s="160"/>
      <c r="CW6" s="125"/>
      <c r="CX6" s="160"/>
      <c r="CY6" s="160"/>
      <c r="CZ6" s="121"/>
      <c r="DA6" s="160"/>
      <c r="DB6" s="160"/>
      <c r="DC6" s="160"/>
      <c r="DD6" s="125"/>
      <c r="DE6" s="125"/>
      <c r="DF6" s="125"/>
      <c r="DG6" s="125"/>
      <c r="DH6" s="125"/>
      <c r="DI6" s="125"/>
    </row>
    <row r="7" spans="1:113" ht="20.100000000000001" customHeight="1" x14ac:dyDescent="0.15">
      <c r="A7" s="93" t="s">
        <v>37</v>
      </c>
      <c r="B7" s="93" t="s">
        <v>37</v>
      </c>
      <c r="C7" s="93" t="s">
        <v>37</v>
      </c>
      <c r="D7" s="93" t="s">
        <v>58</v>
      </c>
      <c r="E7" s="94">
        <f t="shared" ref="E7:E28" si="0">SUM(F7,T7,AV7,BH7,BM7,BZ7,CR7,CU7,DA7,DD7)</f>
        <v>6775.35</v>
      </c>
      <c r="F7" s="94">
        <v>1139.5999999999999</v>
      </c>
      <c r="G7" s="94">
        <v>381.35</v>
      </c>
      <c r="H7" s="94">
        <v>382.02</v>
      </c>
      <c r="I7" s="94">
        <v>31.78</v>
      </c>
      <c r="J7" s="94">
        <v>0</v>
      </c>
      <c r="K7" s="94">
        <v>0</v>
      </c>
      <c r="L7" s="94">
        <v>119.61</v>
      </c>
      <c r="M7" s="94">
        <v>0</v>
      </c>
      <c r="N7" s="94">
        <v>87.91</v>
      </c>
      <c r="O7" s="95">
        <v>14.35</v>
      </c>
      <c r="P7" s="95">
        <v>0</v>
      </c>
      <c r="Q7" s="95">
        <v>112.23</v>
      </c>
      <c r="R7" s="95">
        <v>0</v>
      </c>
      <c r="S7" s="95">
        <v>10.35</v>
      </c>
      <c r="T7" s="95">
        <v>3056.84</v>
      </c>
      <c r="U7" s="95">
        <v>39</v>
      </c>
      <c r="V7" s="95">
        <v>14</v>
      </c>
      <c r="W7" s="95">
        <v>0</v>
      </c>
      <c r="X7" s="95">
        <v>0</v>
      </c>
      <c r="Y7" s="95">
        <v>2</v>
      </c>
      <c r="Z7" s="95">
        <v>2</v>
      </c>
      <c r="AA7" s="95">
        <v>5</v>
      </c>
      <c r="AB7" s="95">
        <v>0</v>
      </c>
      <c r="AC7" s="95">
        <v>126</v>
      </c>
      <c r="AD7" s="95">
        <v>131.5</v>
      </c>
      <c r="AE7" s="95">
        <v>0</v>
      </c>
      <c r="AF7" s="95">
        <v>87.01</v>
      </c>
      <c r="AG7" s="95">
        <v>23.94</v>
      </c>
      <c r="AH7" s="95">
        <v>78</v>
      </c>
      <c r="AI7" s="95">
        <v>349.12</v>
      </c>
      <c r="AJ7" s="95">
        <v>15.82</v>
      </c>
      <c r="AK7" s="95">
        <v>0</v>
      </c>
      <c r="AL7" s="95">
        <v>0</v>
      </c>
      <c r="AM7" s="95">
        <v>0</v>
      </c>
      <c r="AN7" s="95">
        <v>292.10000000000002</v>
      </c>
      <c r="AO7" s="95">
        <v>872.81</v>
      </c>
      <c r="AP7" s="95">
        <v>18.7</v>
      </c>
      <c r="AQ7" s="95">
        <v>11.44</v>
      </c>
      <c r="AR7" s="95">
        <v>20</v>
      </c>
      <c r="AS7" s="95">
        <v>107.92</v>
      </c>
      <c r="AT7" s="95">
        <v>0</v>
      </c>
      <c r="AU7" s="95">
        <v>860.48</v>
      </c>
      <c r="AV7" s="95">
        <v>0.2</v>
      </c>
      <c r="AW7" s="95">
        <v>0</v>
      </c>
      <c r="AX7" s="95">
        <v>0</v>
      </c>
      <c r="AY7" s="95"/>
      <c r="AZ7" s="95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0.2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2234.88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2234.88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343.83</v>
      </c>
      <c r="CA7" s="95">
        <v>0</v>
      </c>
      <c r="CB7" s="95">
        <v>232.99</v>
      </c>
      <c r="CC7" s="95">
        <v>0</v>
      </c>
      <c r="CD7" s="95">
        <v>0</v>
      </c>
      <c r="CE7" s="95">
        <v>0</v>
      </c>
      <c r="CF7" s="95">
        <v>110.84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5">
        <v>0</v>
      </c>
      <c r="CR7" s="95">
        <v>0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95">
        <v>0</v>
      </c>
      <c r="DB7" s="95">
        <v>0</v>
      </c>
      <c r="DC7" s="95">
        <v>0</v>
      </c>
      <c r="DD7" s="95">
        <v>0</v>
      </c>
      <c r="DE7" s="95">
        <v>0</v>
      </c>
      <c r="DF7" s="95">
        <v>0</v>
      </c>
      <c r="DG7" s="95">
        <v>0</v>
      </c>
      <c r="DH7" s="95">
        <v>0</v>
      </c>
      <c r="DI7" s="95">
        <v>0</v>
      </c>
    </row>
    <row r="8" spans="1:113" ht="20.100000000000001" customHeight="1" x14ac:dyDescent="0.15">
      <c r="A8" s="93" t="s">
        <v>37</v>
      </c>
      <c r="B8" s="93" t="s">
        <v>37</v>
      </c>
      <c r="C8" s="93" t="s">
        <v>37</v>
      </c>
      <c r="D8" s="93" t="s">
        <v>297</v>
      </c>
      <c r="E8" s="94">
        <f t="shared" si="0"/>
        <v>60.12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60.12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60.12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</v>
      </c>
      <c r="BF8" s="95">
        <v>0</v>
      </c>
      <c r="BG8" s="95">
        <v>0</v>
      </c>
      <c r="BH8" s="95">
        <v>0</v>
      </c>
      <c r="BI8" s="95">
        <v>0</v>
      </c>
      <c r="BJ8" s="95">
        <v>0</v>
      </c>
      <c r="BK8" s="95">
        <v>0</v>
      </c>
      <c r="BL8" s="95">
        <v>0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95">
        <v>0</v>
      </c>
    </row>
    <row r="9" spans="1:113" ht="20.100000000000001" customHeight="1" x14ac:dyDescent="0.15">
      <c r="A9" s="93" t="s">
        <v>37</v>
      </c>
      <c r="B9" s="93" t="s">
        <v>37</v>
      </c>
      <c r="C9" s="93" t="s">
        <v>37</v>
      </c>
      <c r="D9" s="93" t="s">
        <v>298</v>
      </c>
      <c r="E9" s="94">
        <f t="shared" si="0"/>
        <v>60.12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60.12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60.12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95">
        <v>0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95">
        <v>0</v>
      </c>
      <c r="BL9" s="95">
        <v>0</v>
      </c>
      <c r="BM9" s="95">
        <v>0</v>
      </c>
      <c r="BN9" s="95">
        <v>0</v>
      </c>
      <c r="BO9" s="95">
        <v>0</v>
      </c>
      <c r="BP9" s="95">
        <v>0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0</v>
      </c>
      <c r="CT9" s="95">
        <v>0</v>
      </c>
      <c r="CU9" s="95">
        <v>0</v>
      </c>
      <c r="CV9" s="95">
        <v>0</v>
      </c>
      <c r="CW9" s="95">
        <v>0</v>
      </c>
      <c r="CX9" s="95">
        <v>0</v>
      </c>
      <c r="CY9" s="95">
        <v>0</v>
      </c>
      <c r="CZ9" s="95">
        <v>0</v>
      </c>
      <c r="DA9" s="95">
        <v>0</v>
      </c>
      <c r="DB9" s="95">
        <v>0</v>
      </c>
      <c r="DC9" s="95">
        <v>0</v>
      </c>
      <c r="DD9" s="95">
        <v>0</v>
      </c>
      <c r="DE9" s="95">
        <v>0</v>
      </c>
      <c r="DF9" s="95">
        <v>0</v>
      </c>
      <c r="DG9" s="95">
        <v>0</v>
      </c>
      <c r="DH9" s="95">
        <v>0</v>
      </c>
      <c r="DI9" s="95">
        <v>0</v>
      </c>
    </row>
    <row r="10" spans="1:113" ht="20.100000000000001" customHeight="1" x14ac:dyDescent="0.15">
      <c r="A10" s="93" t="s">
        <v>81</v>
      </c>
      <c r="B10" s="93" t="s">
        <v>82</v>
      </c>
      <c r="C10" s="93" t="s">
        <v>83</v>
      </c>
      <c r="D10" s="93" t="s">
        <v>299</v>
      </c>
      <c r="E10" s="94">
        <f t="shared" si="0"/>
        <v>60.12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60.12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60.12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5">
        <v>0</v>
      </c>
      <c r="CR10" s="95">
        <v>0</v>
      </c>
      <c r="CS10" s="95">
        <v>0</v>
      </c>
      <c r="CT10" s="95">
        <v>0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0</v>
      </c>
      <c r="DA10" s="95">
        <v>0</v>
      </c>
      <c r="DB10" s="95">
        <v>0</v>
      </c>
      <c r="DC10" s="95">
        <v>0</v>
      </c>
      <c r="DD10" s="95">
        <v>0</v>
      </c>
      <c r="DE10" s="95">
        <v>0</v>
      </c>
      <c r="DF10" s="95">
        <v>0</v>
      </c>
      <c r="DG10" s="95">
        <v>0</v>
      </c>
      <c r="DH10" s="95">
        <v>0</v>
      </c>
      <c r="DI10" s="95">
        <v>0</v>
      </c>
    </row>
    <row r="11" spans="1:113" ht="20.100000000000001" customHeight="1" x14ac:dyDescent="0.15">
      <c r="A11" s="93" t="s">
        <v>37</v>
      </c>
      <c r="B11" s="93" t="s">
        <v>37</v>
      </c>
      <c r="C11" s="93" t="s">
        <v>37</v>
      </c>
      <c r="D11" s="93" t="s">
        <v>300</v>
      </c>
      <c r="E11" s="94">
        <f t="shared" si="0"/>
        <v>6452.9699999999993</v>
      </c>
      <c r="F11" s="94">
        <v>877.34</v>
      </c>
      <c r="G11" s="94">
        <v>381.35</v>
      </c>
      <c r="H11" s="94">
        <v>334.25</v>
      </c>
      <c r="I11" s="94">
        <v>31.78</v>
      </c>
      <c r="J11" s="94">
        <v>0</v>
      </c>
      <c r="K11" s="94">
        <v>0</v>
      </c>
      <c r="L11" s="94">
        <v>119.61</v>
      </c>
      <c r="M11" s="94">
        <v>0</v>
      </c>
      <c r="N11" s="94">
        <v>0</v>
      </c>
      <c r="O11" s="95">
        <v>0</v>
      </c>
      <c r="P11" s="95">
        <v>0</v>
      </c>
      <c r="Q11" s="95">
        <v>0</v>
      </c>
      <c r="R11" s="95">
        <v>0</v>
      </c>
      <c r="S11" s="95">
        <v>10.35</v>
      </c>
      <c r="T11" s="95">
        <v>2996.72</v>
      </c>
      <c r="U11" s="95">
        <v>39</v>
      </c>
      <c r="V11" s="95">
        <v>14</v>
      </c>
      <c r="W11" s="95">
        <v>0</v>
      </c>
      <c r="X11" s="95">
        <v>0</v>
      </c>
      <c r="Y11" s="95">
        <v>2</v>
      </c>
      <c r="Z11" s="95">
        <v>2</v>
      </c>
      <c r="AA11" s="95">
        <v>5</v>
      </c>
      <c r="AB11" s="95">
        <v>0</v>
      </c>
      <c r="AC11" s="95">
        <v>126</v>
      </c>
      <c r="AD11" s="95">
        <v>131.5</v>
      </c>
      <c r="AE11" s="95">
        <v>0</v>
      </c>
      <c r="AF11" s="95">
        <v>87.01</v>
      </c>
      <c r="AG11" s="95">
        <v>23.94</v>
      </c>
      <c r="AH11" s="95">
        <v>78</v>
      </c>
      <c r="AI11" s="95">
        <v>289</v>
      </c>
      <c r="AJ11" s="95">
        <v>15.82</v>
      </c>
      <c r="AK11" s="95">
        <v>0</v>
      </c>
      <c r="AL11" s="95">
        <v>0</v>
      </c>
      <c r="AM11" s="95">
        <v>0</v>
      </c>
      <c r="AN11" s="95">
        <v>292.10000000000002</v>
      </c>
      <c r="AO11" s="95">
        <v>872.81</v>
      </c>
      <c r="AP11" s="95">
        <v>18.7</v>
      </c>
      <c r="AQ11" s="95">
        <v>11.44</v>
      </c>
      <c r="AR11" s="95">
        <v>20</v>
      </c>
      <c r="AS11" s="95">
        <v>107.92</v>
      </c>
      <c r="AT11" s="95">
        <v>0</v>
      </c>
      <c r="AU11" s="95">
        <v>860.48</v>
      </c>
      <c r="AV11" s="95">
        <v>0.2</v>
      </c>
      <c r="AW11" s="95">
        <v>0</v>
      </c>
      <c r="AX11" s="95">
        <v>0</v>
      </c>
      <c r="AY11" s="95"/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0.2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2234.88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2234.88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343.83</v>
      </c>
      <c r="CA11" s="95">
        <v>0</v>
      </c>
      <c r="CB11" s="95">
        <v>232.99</v>
      </c>
      <c r="CC11" s="95">
        <v>0</v>
      </c>
      <c r="CD11" s="95">
        <v>0</v>
      </c>
      <c r="CE11" s="95">
        <v>0</v>
      </c>
      <c r="CF11" s="95">
        <v>110.84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95">
        <v>0</v>
      </c>
    </row>
    <row r="12" spans="1:113" ht="20.100000000000001" customHeight="1" x14ac:dyDescent="0.15">
      <c r="A12" s="93" t="s">
        <v>37</v>
      </c>
      <c r="B12" s="93" t="s">
        <v>37</v>
      </c>
      <c r="C12" s="93" t="s">
        <v>37</v>
      </c>
      <c r="D12" s="93" t="s">
        <v>301</v>
      </c>
      <c r="E12" s="94">
        <f t="shared" si="0"/>
        <v>119.61</v>
      </c>
      <c r="F12" s="94">
        <v>119.61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119.61</v>
      </c>
      <c r="M12" s="94">
        <v>0</v>
      </c>
      <c r="N12" s="94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95">
        <v>0</v>
      </c>
      <c r="DB12" s="95">
        <v>0</v>
      </c>
      <c r="DC12" s="95">
        <v>0</v>
      </c>
      <c r="DD12" s="95">
        <v>0</v>
      </c>
      <c r="DE12" s="95">
        <v>0</v>
      </c>
      <c r="DF12" s="95">
        <v>0</v>
      </c>
      <c r="DG12" s="95">
        <v>0</v>
      </c>
      <c r="DH12" s="95">
        <v>0</v>
      </c>
      <c r="DI12" s="95">
        <v>0</v>
      </c>
    </row>
    <row r="13" spans="1:113" ht="20.100000000000001" customHeight="1" x14ac:dyDescent="0.15">
      <c r="A13" s="93" t="s">
        <v>86</v>
      </c>
      <c r="B13" s="93" t="s">
        <v>87</v>
      </c>
      <c r="C13" s="93" t="s">
        <v>87</v>
      </c>
      <c r="D13" s="93" t="s">
        <v>302</v>
      </c>
      <c r="E13" s="94">
        <f t="shared" si="0"/>
        <v>119.61</v>
      </c>
      <c r="F13" s="94">
        <v>119.61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119.61</v>
      </c>
      <c r="M13" s="94">
        <v>0</v>
      </c>
      <c r="N13" s="94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95">
        <v>0</v>
      </c>
      <c r="DG13" s="95">
        <v>0</v>
      </c>
      <c r="DH13" s="95">
        <v>0</v>
      </c>
      <c r="DI13" s="95">
        <v>0</v>
      </c>
    </row>
    <row r="14" spans="1:113" ht="20.100000000000001" customHeight="1" x14ac:dyDescent="0.15">
      <c r="A14" s="93" t="s">
        <v>37</v>
      </c>
      <c r="B14" s="93" t="s">
        <v>37</v>
      </c>
      <c r="C14" s="93" t="s">
        <v>37</v>
      </c>
      <c r="D14" s="93" t="s">
        <v>303</v>
      </c>
      <c r="E14" s="94">
        <f t="shared" si="0"/>
        <v>350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350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1.9</v>
      </c>
      <c r="AH14" s="95">
        <v>0</v>
      </c>
      <c r="AI14" s="95">
        <v>228</v>
      </c>
      <c r="AJ14" s="95">
        <v>0</v>
      </c>
      <c r="AK14" s="95">
        <v>0</v>
      </c>
      <c r="AL14" s="95">
        <v>0</v>
      </c>
      <c r="AM14" s="95">
        <v>0</v>
      </c>
      <c r="AN14" s="95">
        <v>17.100000000000001</v>
      </c>
      <c r="AO14" s="95">
        <v>103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0</v>
      </c>
      <c r="BM14" s="95">
        <v>0</v>
      </c>
      <c r="BN14" s="95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95">
        <v>0</v>
      </c>
      <c r="CV14" s="95">
        <v>0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95">
        <v>0</v>
      </c>
    </row>
    <row r="15" spans="1:113" ht="20.100000000000001" customHeight="1" x14ac:dyDescent="0.15">
      <c r="A15" s="93" t="s">
        <v>86</v>
      </c>
      <c r="B15" s="93" t="s">
        <v>89</v>
      </c>
      <c r="C15" s="93" t="s">
        <v>90</v>
      </c>
      <c r="D15" s="93" t="s">
        <v>304</v>
      </c>
      <c r="E15" s="94">
        <f t="shared" si="0"/>
        <v>350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350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1.9</v>
      </c>
      <c r="AH15" s="95">
        <v>0</v>
      </c>
      <c r="AI15" s="95">
        <v>228</v>
      </c>
      <c r="AJ15" s="95">
        <v>0</v>
      </c>
      <c r="AK15" s="95">
        <v>0</v>
      </c>
      <c r="AL15" s="95">
        <v>0</v>
      </c>
      <c r="AM15" s="95">
        <v>0</v>
      </c>
      <c r="AN15" s="95">
        <v>17.100000000000001</v>
      </c>
      <c r="AO15" s="95">
        <v>103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5">
        <v>0</v>
      </c>
      <c r="DI15" s="95">
        <v>0</v>
      </c>
    </row>
    <row r="16" spans="1:113" ht="20.100000000000001" customHeight="1" x14ac:dyDescent="0.15">
      <c r="A16" s="93" t="s">
        <v>37</v>
      </c>
      <c r="B16" s="93" t="s">
        <v>37</v>
      </c>
      <c r="C16" s="93" t="s">
        <v>37</v>
      </c>
      <c r="D16" s="93" t="s">
        <v>305</v>
      </c>
      <c r="E16" s="94">
        <f t="shared" si="0"/>
        <v>5922.36</v>
      </c>
      <c r="F16" s="94">
        <v>757.73</v>
      </c>
      <c r="G16" s="94">
        <v>381.35</v>
      </c>
      <c r="H16" s="94">
        <v>334.25</v>
      </c>
      <c r="I16" s="94">
        <v>31.78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5">
        <v>0</v>
      </c>
      <c r="P16" s="95">
        <v>0</v>
      </c>
      <c r="Q16" s="95">
        <v>0</v>
      </c>
      <c r="R16" s="95">
        <v>0</v>
      </c>
      <c r="S16" s="95">
        <v>10.35</v>
      </c>
      <c r="T16" s="95">
        <v>2585.7199999999998</v>
      </c>
      <c r="U16" s="95">
        <v>39</v>
      </c>
      <c r="V16" s="95">
        <v>14</v>
      </c>
      <c r="W16" s="95">
        <v>0</v>
      </c>
      <c r="X16" s="95">
        <v>0</v>
      </c>
      <c r="Y16" s="95">
        <v>2</v>
      </c>
      <c r="Z16" s="95">
        <v>2</v>
      </c>
      <c r="AA16" s="95">
        <v>5</v>
      </c>
      <c r="AB16" s="95">
        <v>0</v>
      </c>
      <c r="AC16" s="95">
        <v>126</v>
      </c>
      <c r="AD16" s="95">
        <v>131.5</v>
      </c>
      <c r="AE16" s="95">
        <v>0</v>
      </c>
      <c r="AF16" s="95">
        <v>87.01</v>
      </c>
      <c r="AG16" s="95">
        <v>22.04</v>
      </c>
      <c r="AH16" s="95">
        <v>78</v>
      </c>
      <c r="AI16" s="95">
        <v>0</v>
      </c>
      <c r="AJ16" s="95">
        <v>15.82</v>
      </c>
      <c r="AK16" s="95">
        <v>0</v>
      </c>
      <c r="AL16" s="95">
        <v>0</v>
      </c>
      <c r="AM16" s="95">
        <v>0</v>
      </c>
      <c r="AN16" s="95">
        <v>275</v>
      </c>
      <c r="AO16" s="95">
        <v>769.81</v>
      </c>
      <c r="AP16" s="95">
        <v>18.7</v>
      </c>
      <c r="AQ16" s="95">
        <v>11.44</v>
      </c>
      <c r="AR16" s="95">
        <v>20</v>
      </c>
      <c r="AS16" s="95">
        <v>107.92</v>
      </c>
      <c r="AT16" s="95">
        <v>0</v>
      </c>
      <c r="AU16" s="95">
        <v>860.48</v>
      </c>
      <c r="AV16" s="95">
        <v>0.2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0.2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2234.88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2234.88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343.83</v>
      </c>
      <c r="CA16" s="95">
        <v>0</v>
      </c>
      <c r="CB16" s="95">
        <v>232.99</v>
      </c>
      <c r="CC16" s="95">
        <v>0</v>
      </c>
      <c r="CD16" s="95">
        <v>0</v>
      </c>
      <c r="CE16" s="95">
        <v>0</v>
      </c>
      <c r="CF16" s="95">
        <v>110.84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</row>
    <row r="17" spans="1:113" ht="20.100000000000001" customHeight="1" x14ac:dyDescent="0.15">
      <c r="A17" s="93" t="s">
        <v>86</v>
      </c>
      <c r="B17" s="93" t="s">
        <v>94</v>
      </c>
      <c r="C17" s="93" t="s">
        <v>95</v>
      </c>
      <c r="D17" s="93" t="s">
        <v>306</v>
      </c>
      <c r="E17" s="94">
        <f t="shared" si="0"/>
        <v>1463.5600000000002</v>
      </c>
      <c r="F17" s="94">
        <v>757.73</v>
      </c>
      <c r="G17" s="94">
        <v>381.35</v>
      </c>
      <c r="H17" s="94">
        <v>334.25</v>
      </c>
      <c r="I17" s="94">
        <v>31.78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5">
        <v>0</v>
      </c>
      <c r="P17" s="95">
        <v>0</v>
      </c>
      <c r="Q17" s="95">
        <v>0</v>
      </c>
      <c r="R17" s="95">
        <v>0</v>
      </c>
      <c r="S17" s="95">
        <v>10.35</v>
      </c>
      <c r="T17" s="95">
        <v>705.63</v>
      </c>
      <c r="U17" s="95">
        <v>39</v>
      </c>
      <c r="V17" s="95">
        <v>0</v>
      </c>
      <c r="W17" s="95">
        <v>0</v>
      </c>
      <c r="X17" s="95">
        <v>0</v>
      </c>
      <c r="Y17" s="95">
        <v>2</v>
      </c>
      <c r="Z17" s="95">
        <v>2</v>
      </c>
      <c r="AA17" s="95">
        <v>5</v>
      </c>
      <c r="AB17" s="95">
        <v>0</v>
      </c>
      <c r="AC17" s="95">
        <v>126</v>
      </c>
      <c r="AD17" s="95">
        <v>130</v>
      </c>
      <c r="AE17" s="95">
        <v>0</v>
      </c>
      <c r="AF17" s="95">
        <v>38.700000000000003</v>
      </c>
      <c r="AG17" s="95">
        <v>0</v>
      </c>
      <c r="AH17" s="95">
        <v>78</v>
      </c>
      <c r="AI17" s="95">
        <v>0</v>
      </c>
      <c r="AJ17" s="95">
        <v>15.82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18.7</v>
      </c>
      <c r="AQ17" s="95">
        <v>11.44</v>
      </c>
      <c r="AR17" s="95">
        <v>20</v>
      </c>
      <c r="AS17" s="95">
        <v>88.92</v>
      </c>
      <c r="AT17" s="95">
        <v>0</v>
      </c>
      <c r="AU17" s="95">
        <v>130.05000000000001</v>
      </c>
      <c r="AV17" s="95">
        <v>0.2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0.2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95">
        <v>0</v>
      </c>
    </row>
    <row r="18" spans="1:113" ht="20.100000000000001" customHeight="1" x14ac:dyDescent="0.15">
      <c r="A18" s="93" t="s">
        <v>86</v>
      </c>
      <c r="B18" s="93" t="s">
        <v>94</v>
      </c>
      <c r="C18" s="93" t="s">
        <v>97</v>
      </c>
      <c r="D18" s="93" t="s">
        <v>307</v>
      </c>
      <c r="E18" s="94">
        <f t="shared" si="0"/>
        <v>1243.8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899.97</v>
      </c>
      <c r="U18" s="95">
        <v>0</v>
      </c>
      <c r="V18" s="95">
        <v>14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1.5</v>
      </c>
      <c r="AE18" s="95">
        <v>0</v>
      </c>
      <c r="AF18" s="95">
        <v>48.31</v>
      </c>
      <c r="AG18" s="95">
        <v>22.04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275</v>
      </c>
      <c r="AO18" s="95">
        <v>489.69</v>
      </c>
      <c r="AP18" s="95">
        <v>0</v>
      </c>
      <c r="AQ18" s="95">
        <v>0</v>
      </c>
      <c r="AR18" s="95">
        <v>0</v>
      </c>
      <c r="AS18" s="95">
        <v>19</v>
      </c>
      <c r="AT18" s="95">
        <v>0</v>
      </c>
      <c r="AU18" s="95">
        <v>30.43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343.83</v>
      </c>
      <c r="CA18" s="95">
        <v>0</v>
      </c>
      <c r="CB18" s="95">
        <v>232.99</v>
      </c>
      <c r="CC18" s="95">
        <v>0</v>
      </c>
      <c r="CD18" s="95">
        <v>0</v>
      </c>
      <c r="CE18" s="95">
        <v>0</v>
      </c>
      <c r="CF18" s="95">
        <v>110.84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  <c r="DH18" s="95">
        <v>0</v>
      </c>
      <c r="DI18" s="95">
        <v>0</v>
      </c>
    </row>
    <row r="19" spans="1:113" ht="20.100000000000001" customHeight="1" x14ac:dyDescent="0.15">
      <c r="A19" s="93" t="s">
        <v>86</v>
      </c>
      <c r="B19" s="93" t="s">
        <v>94</v>
      </c>
      <c r="C19" s="93" t="s">
        <v>99</v>
      </c>
      <c r="D19" s="93" t="s">
        <v>308</v>
      </c>
      <c r="E19" s="94">
        <f t="shared" si="0"/>
        <v>700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700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700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5">
        <v>0</v>
      </c>
      <c r="DF19" s="95">
        <v>0</v>
      </c>
      <c r="DG19" s="95">
        <v>0</v>
      </c>
      <c r="DH19" s="95">
        <v>0</v>
      </c>
      <c r="DI19" s="95">
        <v>0</v>
      </c>
    </row>
    <row r="20" spans="1:113" ht="20.100000000000001" customHeight="1" x14ac:dyDescent="0.15">
      <c r="A20" s="93" t="s">
        <v>86</v>
      </c>
      <c r="B20" s="93" t="s">
        <v>94</v>
      </c>
      <c r="C20" s="93" t="s">
        <v>90</v>
      </c>
      <c r="D20" s="93" t="s">
        <v>309</v>
      </c>
      <c r="E20" s="94">
        <f t="shared" si="0"/>
        <v>2515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280.12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280.12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2234.88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2234.88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95">
        <v>0</v>
      </c>
    </row>
    <row r="21" spans="1:113" ht="20.100000000000001" customHeight="1" x14ac:dyDescent="0.15">
      <c r="A21" s="93" t="s">
        <v>37</v>
      </c>
      <c r="B21" s="93" t="s">
        <v>37</v>
      </c>
      <c r="C21" s="93" t="s">
        <v>37</v>
      </c>
      <c r="D21" s="93" t="s">
        <v>310</v>
      </c>
      <c r="E21" s="94">
        <f t="shared" si="0"/>
        <v>102.26</v>
      </c>
      <c r="F21" s="94">
        <v>102.26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87.91</v>
      </c>
      <c r="O21" s="95">
        <v>14.35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5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5">
        <v>0</v>
      </c>
      <c r="BS21" s="95">
        <v>0</v>
      </c>
      <c r="BT21" s="95">
        <v>0</v>
      </c>
      <c r="BU21" s="95">
        <v>0</v>
      </c>
      <c r="BV21" s="95">
        <v>0</v>
      </c>
      <c r="BW21" s="95">
        <v>0</v>
      </c>
      <c r="BX21" s="95">
        <v>0</v>
      </c>
      <c r="BY21" s="95">
        <v>0</v>
      </c>
      <c r="BZ21" s="95">
        <v>0</v>
      </c>
      <c r="CA21" s="95">
        <v>0</v>
      </c>
      <c r="CB21" s="95">
        <v>0</v>
      </c>
      <c r="CC21" s="95">
        <v>0</v>
      </c>
      <c r="CD21" s="95">
        <v>0</v>
      </c>
      <c r="CE21" s="95">
        <v>0</v>
      </c>
      <c r="CF21" s="95">
        <v>0</v>
      </c>
      <c r="CG21" s="95">
        <v>0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v>0</v>
      </c>
      <c r="CY21" s="95">
        <v>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5">
        <v>0</v>
      </c>
      <c r="DF21" s="95">
        <v>0</v>
      </c>
      <c r="DG21" s="95">
        <v>0</v>
      </c>
      <c r="DH21" s="95">
        <v>0</v>
      </c>
      <c r="DI21" s="95">
        <v>0</v>
      </c>
    </row>
    <row r="22" spans="1:113" ht="20.100000000000001" customHeight="1" x14ac:dyDescent="0.15">
      <c r="A22" s="93" t="s">
        <v>37</v>
      </c>
      <c r="B22" s="93" t="s">
        <v>37</v>
      </c>
      <c r="C22" s="93" t="s">
        <v>37</v>
      </c>
      <c r="D22" s="93" t="s">
        <v>311</v>
      </c>
      <c r="E22" s="94">
        <f t="shared" si="0"/>
        <v>102.26</v>
      </c>
      <c r="F22" s="94">
        <v>102.26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87.91</v>
      </c>
      <c r="O22" s="95">
        <v>14.35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5">
        <v>0</v>
      </c>
      <c r="AY22" s="95">
        <v>0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5">
        <v>0</v>
      </c>
      <c r="BS22" s="95">
        <v>0</v>
      </c>
      <c r="BT22" s="95">
        <v>0</v>
      </c>
      <c r="BU22" s="95">
        <v>0</v>
      </c>
      <c r="BV22" s="95">
        <v>0</v>
      </c>
      <c r="BW22" s="95">
        <v>0</v>
      </c>
      <c r="BX22" s="95">
        <v>0</v>
      </c>
      <c r="BY22" s="95">
        <v>0</v>
      </c>
      <c r="BZ22" s="95">
        <v>0</v>
      </c>
      <c r="CA22" s="95">
        <v>0</v>
      </c>
      <c r="CB22" s="95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0</v>
      </c>
      <c r="CV22" s="95">
        <v>0</v>
      </c>
      <c r="CW22" s="95">
        <v>0</v>
      </c>
      <c r="CX22" s="95">
        <v>0</v>
      </c>
      <c r="CY22" s="95">
        <v>0</v>
      </c>
      <c r="CZ22" s="95">
        <v>0</v>
      </c>
      <c r="DA22" s="95">
        <v>0</v>
      </c>
      <c r="DB22" s="95">
        <v>0</v>
      </c>
      <c r="DC22" s="95">
        <v>0</v>
      </c>
      <c r="DD22" s="95">
        <v>0</v>
      </c>
      <c r="DE22" s="95">
        <v>0</v>
      </c>
      <c r="DF22" s="95">
        <v>0</v>
      </c>
      <c r="DG22" s="95">
        <v>0</v>
      </c>
      <c r="DH22" s="95">
        <v>0</v>
      </c>
      <c r="DI22" s="95">
        <v>0</v>
      </c>
    </row>
    <row r="23" spans="1:113" ht="20.100000000000001" customHeight="1" x14ac:dyDescent="0.15">
      <c r="A23" s="93" t="s">
        <v>102</v>
      </c>
      <c r="B23" s="93" t="s">
        <v>103</v>
      </c>
      <c r="C23" s="93" t="s">
        <v>95</v>
      </c>
      <c r="D23" s="93" t="s">
        <v>312</v>
      </c>
      <c r="E23" s="94">
        <f t="shared" si="0"/>
        <v>87.91</v>
      </c>
      <c r="F23" s="94">
        <v>87.91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87.91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5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5">
        <v>0</v>
      </c>
      <c r="BS23" s="95">
        <v>0</v>
      </c>
      <c r="BT23" s="95">
        <v>0</v>
      </c>
      <c r="BU23" s="95">
        <v>0</v>
      </c>
      <c r="BV23" s="95">
        <v>0</v>
      </c>
      <c r="BW23" s="95">
        <v>0</v>
      </c>
      <c r="BX23" s="95">
        <v>0</v>
      </c>
      <c r="BY23" s="95">
        <v>0</v>
      </c>
      <c r="BZ23" s="95">
        <v>0</v>
      </c>
      <c r="CA23" s="95">
        <v>0</v>
      </c>
      <c r="CB23" s="95">
        <v>0</v>
      </c>
      <c r="CC23" s="95">
        <v>0</v>
      </c>
      <c r="CD23" s="95">
        <v>0</v>
      </c>
      <c r="CE23" s="95">
        <v>0</v>
      </c>
      <c r="CF23" s="95">
        <v>0</v>
      </c>
      <c r="CG23" s="95">
        <v>0</v>
      </c>
      <c r="CH23" s="95">
        <v>0</v>
      </c>
      <c r="CI23" s="95">
        <v>0</v>
      </c>
      <c r="CJ23" s="95">
        <v>0</v>
      </c>
      <c r="CK23" s="95">
        <v>0</v>
      </c>
      <c r="CL23" s="95">
        <v>0</v>
      </c>
      <c r="CM23" s="95">
        <v>0</v>
      </c>
      <c r="CN23" s="95">
        <v>0</v>
      </c>
      <c r="CO23" s="95">
        <v>0</v>
      </c>
      <c r="CP23" s="95">
        <v>0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95">
        <v>0</v>
      </c>
      <c r="DG23" s="95">
        <v>0</v>
      </c>
      <c r="DH23" s="95">
        <v>0</v>
      </c>
      <c r="DI23" s="95">
        <v>0</v>
      </c>
    </row>
    <row r="24" spans="1:113" ht="20.100000000000001" customHeight="1" x14ac:dyDescent="0.15">
      <c r="A24" s="93" t="s">
        <v>102</v>
      </c>
      <c r="B24" s="93" t="s">
        <v>103</v>
      </c>
      <c r="C24" s="93" t="s">
        <v>83</v>
      </c>
      <c r="D24" s="93" t="s">
        <v>313</v>
      </c>
      <c r="E24" s="94">
        <f t="shared" si="0"/>
        <v>14.35</v>
      </c>
      <c r="F24" s="94">
        <v>14.35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5">
        <v>14.35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5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5">
        <v>0</v>
      </c>
      <c r="BS24" s="95">
        <v>0</v>
      </c>
      <c r="BT24" s="95">
        <v>0</v>
      </c>
      <c r="BU24" s="95">
        <v>0</v>
      </c>
      <c r="BV24" s="95">
        <v>0</v>
      </c>
      <c r="BW24" s="95">
        <v>0</v>
      </c>
      <c r="BX24" s="95">
        <v>0</v>
      </c>
      <c r="BY24" s="95">
        <v>0</v>
      </c>
      <c r="BZ24" s="95">
        <v>0</v>
      </c>
      <c r="CA24" s="95">
        <v>0</v>
      </c>
      <c r="CB24" s="95">
        <v>0</v>
      </c>
      <c r="CC24" s="95">
        <v>0</v>
      </c>
      <c r="CD24" s="95">
        <v>0</v>
      </c>
      <c r="CE24" s="95">
        <v>0</v>
      </c>
      <c r="CF24" s="95">
        <v>0</v>
      </c>
      <c r="CG24" s="95">
        <v>0</v>
      </c>
      <c r="CH24" s="95">
        <v>0</v>
      </c>
      <c r="CI24" s="95">
        <v>0</v>
      </c>
      <c r="CJ24" s="95">
        <v>0</v>
      </c>
      <c r="CK24" s="95">
        <v>0</v>
      </c>
      <c r="CL24" s="95">
        <v>0</v>
      </c>
      <c r="CM24" s="95">
        <v>0</v>
      </c>
      <c r="CN24" s="95">
        <v>0</v>
      </c>
      <c r="CO24" s="95">
        <v>0</v>
      </c>
      <c r="CP24" s="95">
        <v>0</v>
      </c>
      <c r="CQ24" s="95">
        <v>0</v>
      </c>
      <c r="CR24" s="95">
        <v>0</v>
      </c>
      <c r="CS24" s="95">
        <v>0</v>
      </c>
      <c r="CT24" s="95">
        <v>0</v>
      </c>
      <c r="CU24" s="95">
        <v>0</v>
      </c>
      <c r="CV24" s="95">
        <v>0</v>
      </c>
      <c r="CW24" s="95">
        <v>0</v>
      </c>
      <c r="CX24" s="95">
        <v>0</v>
      </c>
      <c r="CY24" s="95">
        <v>0</v>
      </c>
      <c r="CZ24" s="95">
        <v>0</v>
      </c>
      <c r="DA24" s="95">
        <v>0</v>
      </c>
      <c r="DB24" s="95">
        <v>0</v>
      </c>
      <c r="DC24" s="95">
        <v>0</v>
      </c>
      <c r="DD24" s="95">
        <v>0</v>
      </c>
      <c r="DE24" s="95">
        <v>0</v>
      </c>
      <c r="DF24" s="95">
        <v>0</v>
      </c>
      <c r="DG24" s="95">
        <v>0</v>
      </c>
      <c r="DH24" s="95">
        <v>0</v>
      </c>
      <c r="DI24" s="95">
        <v>0</v>
      </c>
    </row>
    <row r="25" spans="1:113" ht="20.100000000000001" customHeight="1" x14ac:dyDescent="0.15">
      <c r="A25" s="93" t="s">
        <v>37</v>
      </c>
      <c r="B25" s="93" t="s">
        <v>37</v>
      </c>
      <c r="C25" s="93" t="s">
        <v>37</v>
      </c>
      <c r="D25" s="93" t="s">
        <v>314</v>
      </c>
      <c r="E25" s="94">
        <f t="shared" si="0"/>
        <v>160</v>
      </c>
      <c r="F25" s="94">
        <v>160</v>
      </c>
      <c r="G25" s="94">
        <v>0</v>
      </c>
      <c r="H25" s="94">
        <v>47.77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5">
        <v>0</v>
      </c>
      <c r="P25" s="95">
        <v>0</v>
      </c>
      <c r="Q25" s="95">
        <v>112.23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5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5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0</v>
      </c>
      <c r="CC25" s="95">
        <v>0</v>
      </c>
      <c r="CD25" s="95">
        <v>0</v>
      </c>
      <c r="CE25" s="95">
        <v>0</v>
      </c>
      <c r="CF25" s="95">
        <v>0</v>
      </c>
      <c r="CG25" s="95">
        <v>0</v>
      </c>
      <c r="CH25" s="95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v>0</v>
      </c>
      <c r="CY25" s="95">
        <v>0</v>
      </c>
      <c r="CZ25" s="95">
        <v>0</v>
      </c>
      <c r="DA25" s="95">
        <v>0</v>
      </c>
      <c r="DB25" s="95">
        <v>0</v>
      </c>
      <c r="DC25" s="95">
        <v>0</v>
      </c>
      <c r="DD25" s="95">
        <v>0</v>
      </c>
      <c r="DE25" s="95">
        <v>0</v>
      </c>
      <c r="DF25" s="95">
        <v>0</v>
      </c>
      <c r="DG25" s="95">
        <v>0</v>
      </c>
      <c r="DH25" s="95">
        <v>0</v>
      </c>
      <c r="DI25" s="95">
        <v>0</v>
      </c>
    </row>
    <row r="26" spans="1:113" ht="20.100000000000001" customHeight="1" x14ac:dyDescent="0.15">
      <c r="A26" s="93" t="s">
        <v>37</v>
      </c>
      <c r="B26" s="93" t="s">
        <v>37</v>
      </c>
      <c r="C26" s="93" t="s">
        <v>37</v>
      </c>
      <c r="D26" s="93" t="s">
        <v>315</v>
      </c>
      <c r="E26" s="94">
        <f t="shared" si="0"/>
        <v>160</v>
      </c>
      <c r="F26" s="94">
        <v>160</v>
      </c>
      <c r="G26" s="94">
        <v>0</v>
      </c>
      <c r="H26" s="94">
        <v>47.77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5">
        <v>0</v>
      </c>
      <c r="P26" s="95">
        <v>0</v>
      </c>
      <c r="Q26" s="95">
        <v>112.23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5">
        <v>0</v>
      </c>
      <c r="AY26" s="95">
        <v>0</v>
      </c>
      <c r="AZ26" s="95">
        <v>0</v>
      </c>
      <c r="BA26" s="95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5">
        <v>0</v>
      </c>
      <c r="BS26" s="95">
        <v>0</v>
      </c>
      <c r="BT26" s="95">
        <v>0</v>
      </c>
      <c r="BU26" s="95">
        <v>0</v>
      </c>
      <c r="BV26" s="95">
        <v>0</v>
      </c>
      <c r="BW26" s="95">
        <v>0</v>
      </c>
      <c r="BX26" s="95">
        <v>0</v>
      </c>
      <c r="BY26" s="95">
        <v>0</v>
      </c>
      <c r="BZ26" s="95">
        <v>0</v>
      </c>
      <c r="CA26" s="95">
        <v>0</v>
      </c>
      <c r="CB26" s="95">
        <v>0</v>
      </c>
      <c r="CC26" s="95">
        <v>0</v>
      </c>
      <c r="CD26" s="95">
        <v>0</v>
      </c>
      <c r="CE26" s="95">
        <v>0</v>
      </c>
      <c r="CF26" s="95">
        <v>0</v>
      </c>
      <c r="CG26" s="95">
        <v>0</v>
      </c>
      <c r="CH26" s="95">
        <v>0</v>
      </c>
      <c r="CI26" s="95">
        <v>0</v>
      </c>
      <c r="CJ26" s="95">
        <v>0</v>
      </c>
      <c r="CK26" s="95">
        <v>0</v>
      </c>
      <c r="CL26" s="95">
        <v>0</v>
      </c>
      <c r="CM26" s="95">
        <v>0</v>
      </c>
      <c r="CN26" s="95">
        <v>0</v>
      </c>
      <c r="CO26" s="95">
        <v>0</v>
      </c>
      <c r="CP26" s="95">
        <v>0</v>
      </c>
      <c r="CQ26" s="95">
        <v>0</v>
      </c>
      <c r="CR26" s="95">
        <v>0</v>
      </c>
      <c r="CS26" s="95">
        <v>0</v>
      </c>
      <c r="CT26" s="95">
        <v>0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0</v>
      </c>
      <c r="DF26" s="95">
        <v>0</v>
      </c>
      <c r="DG26" s="95">
        <v>0</v>
      </c>
      <c r="DH26" s="95">
        <v>0</v>
      </c>
      <c r="DI26" s="95">
        <v>0</v>
      </c>
    </row>
    <row r="27" spans="1:113" ht="20.100000000000001" customHeight="1" x14ac:dyDescent="0.15">
      <c r="A27" s="93" t="s">
        <v>106</v>
      </c>
      <c r="B27" s="93" t="s">
        <v>97</v>
      </c>
      <c r="C27" s="93" t="s">
        <v>95</v>
      </c>
      <c r="D27" s="93" t="s">
        <v>316</v>
      </c>
      <c r="E27" s="94">
        <f t="shared" si="0"/>
        <v>112.23</v>
      </c>
      <c r="F27" s="94">
        <v>112.23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5">
        <v>0</v>
      </c>
      <c r="P27" s="95">
        <v>0</v>
      </c>
      <c r="Q27" s="95">
        <v>112.23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5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5">
        <v>0</v>
      </c>
      <c r="AY27" s="95">
        <v>0</v>
      </c>
      <c r="AZ27" s="95">
        <v>0</v>
      </c>
      <c r="BA27" s="95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5">
        <v>0</v>
      </c>
      <c r="BS27" s="95">
        <v>0</v>
      </c>
      <c r="BT27" s="95">
        <v>0</v>
      </c>
      <c r="BU27" s="95">
        <v>0</v>
      </c>
      <c r="BV27" s="95">
        <v>0</v>
      </c>
      <c r="BW27" s="95">
        <v>0</v>
      </c>
      <c r="BX27" s="95">
        <v>0</v>
      </c>
      <c r="BY27" s="95">
        <v>0</v>
      </c>
      <c r="BZ27" s="95">
        <v>0</v>
      </c>
      <c r="CA27" s="95">
        <v>0</v>
      </c>
      <c r="CB27" s="95">
        <v>0</v>
      </c>
      <c r="CC27" s="95">
        <v>0</v>
      </c>
      <c r="CD27" s="95">
        <v>0</v>
      </c>
      <c r="CE27" s="95">
        <v>0</v>
      </c>
      <c r="CF27" s="95">
        <v>0</v>
      </c>
      <c r="CG27" s="95">
        <v>0</v>
      </c>
      <c r="CH27" s="95">
        <v>0</v>
      </c>
      <c r="CI27" s="95">
        <v>0</v>
      </c>
      <c r="CJ27" s="95">
        <v>0</v>
      </c>
      <c r="CK27" s="95">
        <v>0</v>
      </c>
      <c r="CL27" s="95">
        <v>0</v>
      </c>
      <c r="CM27" s="95">
        <v>0</v>
      </c>
      <c r="CN27" s="95">
        <v>0</v>
      </c>
      <c r="CO27" s="95">
        <v>0</v>
      </c>
      <c r="CP27" s="95">
        <v>0</v>
      </c>
      <c r="CQ27" s="95">
        <v>0</v>
      </c>
      <c r="CR27" s="95">
        <v>0</v>
      </c>
      <c r="CS27" s="95">
        <v>0</v>
      </c>
      <c r="CT27" s="95">
        <v>0</v>
      </c>
      <c r="CU27" s="95">
        <v>0</v>
      </c>
      <c r="CV27" s="95">
        <v>0</v>
      </c>
      <c r="CW27" s="95">
        <v>0</v>
      </c>
      <c r="CX27" s="95">
        <v>0</v>
      </c>
      <c r="CY27" s="95">
        <v>0</v>
      </c>
      <c r="CZ27" s="95">
        <v>0</v>
      </c>
      <c r="DA27" s="95">
        <v>0</v>
      </c>
      <c r="DB27" s="95">
        <v>0</v>
      </c>
      <c r="DC27" s="95">
        <v>0</v>
      </c>
      <c r="DD27" s="95">
        <v>0</v>
      </c>
      <c r="DE27" s="95">
        <v>0</v>
      </c>
      <c r="DF27" s="95">
        <v>0</v>
      </c>
      <c r="DG27" s="95">
        <v>0</v>
      </c>
      <c r="DH27" s="95">
        <v>0</v>
      </c>
      <c r="DI27" s="95">
        <v>0</v>
      </c>
    </row>
    <row r="28" spans="1:113" ht="20.100000000000001" customHeight="1" x14ac:dyDescent="0.15">
      <c r="A28" s="93" t="s">
        <v>106</v>
      </c>
      <c r="B28" s="93" t="s">
        <v>97</v>
      </c>
      <c r="C28" s="93" t="s">
        <v>83</v>
      </c>
      <c r="D28" s="93" t="s">
        <v>317</v>
      </c>
      <c r="E28" s="94">
        <f t="shared" si="0"/>
        <v>47.77</v>
      </c>
      <c r="F28" s="94">
        <v>47.77</v>
      </c>
      <c r="G28" s="94">
        <v>0</v>
      </c>
      <c r="H28" s="94">
        <v>47.77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95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5">
        <v>0</v>
      </c>
      <c r="BS28" s="95">
        <v>0</v>
      </c>
      <c r="BT28" s="95">
        <v>0</v>
      </c>
      <c r="BU28" s="95">
        <v>0</v>
      </c>
      <c r="BV28" s="95">
        <v>0</v>
      </c>
      <c r="BW28" s="95">
        <v>0</v>
      </c>
      <c r="BX28" s="95">
        <v>0</v>
      </c>
      <c r="BY28" s="95">
        <v>0</v>
      </c>
      <c r="BZ28" s="95">
        <v>0</v>
      </c>
      <c r="CA28" s="95">
        <v>0</v>
      </c>
      <c r="CB28" s="95">
        <v>0</v>
      </c>
      <c r="CC28" s="95">
        <v>0</v>
      </c>
      <c r="CD28" s="95">
        <v>0</v>
      </c>
      <c r="CE28" s="95">
        <v>0</v>
      </c>
      <c r="CF28" s="95">
        <v>0</v>
      </c>
      <c r="CG28" s="95">
        <v>0</v>
      </c>
      <c r="CH28" s="95">
        <v>0</v>
      </c>
      <c r="CI28" s="95">
        <v>0</v>
      </c>
      <c r="CJ28" s="95">
        <v>0</v>
      </c>
      <c r="CK28" s="95">
        <v>0</v>
      </c>
      <c r="CL28" s="95">
        <v>0</v>
      </c>
      <c r="CM28" s="95">
        <v>0</v>
      </c>
      <c r="CN28" s="95">
        <v>0</v>
      </c>
      <c r="CO28" s="95">
        <v>0</v>
      </c>
      <c r="CP28" s="95">
        <v>0</v>
      </c>
      <c r="CQ28" s="95">
        <v>0</v>
      </c>
      <c r="CR28" s="95">
        <v>0</v>
      </c>
      <c r="CS28" s="95">
        <v>0</v>
      </c>
      <c r="CT28" s="95">
        <v>0</v>
      </c>
      <c r="CU28" s="95">
        <v>0</v>
      </c>
      <c r="CV28" s="95">
        <v>0</v>
      </c>
      <c r="CW28" s="95">
        <v>0</v>
      </c>
      <c r="CX28" s="95">
        <v>0</v>
      </c>
      <c r="CY28" s="95">
        <v>0</v>
      </c>
      <c r="CZ28" s="95">
        <v>0</v>
      </c>
      <c r="DA28" s="95">
        <v>0</v>
      </c>
      <c r="DB28" s="95">
        <v>0</v>
      </c>
      <c r="DC28" s="95">
        <v>0</v>
      </c>
      <c r="DD28" s="95">
        <v>0</v>
      </c>
      <c r="DE28" s="95">
        <v>0</v>
      </c>
      <c r="DF28" s="95">
        <v>0</v>
      </c>
      <c r="DG28" s="95">
        <v>0</v>
      </c>
      <c r="DH28" s="95">
        <v>0</v>
      </c>
      <c r="DI28" s="95">
        <v>0</v>
      </c>
    </row>
  </sheetData>
  <mergeCells count="123"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T5:T6"/>
    <mergeCell ref="Q5:Q6"/>
    <mergeCell ref="R5:R6"/>
    <mergeCell ref="S5:S6"/>
    <mergeCell ref="U5:U6"/>
    <mergeCell ref="V5:V6"/>
    <mergeCell ref="W5:W6"/>
    <mergeCell ref="X5:X6"/>
    <mergeCell ref="Y5:Y6"/>
    <mergeCell ref="Z5:Z6"/>
    <mergeCell ref="AB5:AB6"/>
    <mergeCell ref="AC5:AC6"/>
    <mergeCell ref="AD5:AD6"/>
    <mergeCell ref="D5:D6"/>
    <mergeCell ref="F5:F6"/>
    <mergeCell ref="G5:G6"/>
    <mergeCell ref="H5:H6"/>
    <mergeCell ref="I5:I6"/>
    <mergeCell ref="J5:J6"/>
    <mergeCell ref="E4:E6"/>
    <mergeCell ref="K5:K6"/>
    <mergeCell ref="N5:N6"/>
    <mergeCell ref="O5:O6"/>
    <mergeCell ref="L5:L6"/>
    <mergeCell ref="M5:M6"/>
    <mergeCell ref="P5:P6"/>
    <mergeCell ref="AE5:AE6"/>
    <mergeCell ref="AG5:AG6"/>
    <mergeCell ref="AF5:AF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W5:AW6"/>
    <mergeCell ref="AV5:AV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M5:BM6"/>
    <mergeCell ref="BL5:BL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C5:CC6"/>
    <mergeCell ref="CB5:CB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DB5:DB6"/>
    <mergeCell ref="DC5:DC6"/>
    <mergeCell ref="DD5:DD6"/>
    <mergeCell ref="CX5:CX6"/>
    <mergeCell ref="CO5:CO6"/>
    <mergeCell ref="CP5:CP6"/>
    <mergeCell ref="CQ5:CQ6"/>
    <mergeCell ref="CS5:CS6"/>
    <mergeCell ref="CR5:CR6"/>
    <mergeCell ref="CY5:CY6"/>
    <mergeCell ref="CZ5:CZ6"/>
    <mergeCell ref="DA5:DA6"/>
    <mergeCell ref="CT5:CT6"/>
    <mergeCell ref="CU5:CU6"/>
    <mergeCell ref="CV5:CV6"/>
    <mergeCell ref="CW5:CW6"/>
  </mergeCells>
  <phoneticPr fontId="4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82" fitToHeight="1000" orientation="landscape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showZeros="0" workbookViewId="0"/>
  </sheetViews>
  <sheetFormatPr defaultRowHeight="10.8" x14ac:dyDescent="0.15"/>
  <cols>
    <col min="1" max="2" width="5.5" customWidth="1"/>
    <col min="3" max="3" width="9.125" customWidth="1"/>
    <col min="4" max="4" width="72.875" customWidth="1"/>
    <col min="5" max="7" width="21.875" customWidth="1"/>
  </cols>
  <sheetData>
    <row r="1" spans="1:7" ht="20.100000000000001" customHeight="1" x14ac:dyDescent="0.15">
      <c r="A1" s="11"/>
      <c r="B1" s="11"/>
      <c r="C1" s="11"/>
      <c r="D1" s="96"/>
      <c r="E1" s="11"/>
      <c r="F1" s="11"/>
      <c r="G1" s="8" t="s">
        <v>318</v>
      </c>
    </row>
    <row r="2" spans="1:7" ht="25.5" customHeight="1" x14ac:dyDescent="0.15">
      <c r="A2" s="114" t="s">
        <v>319</v>
      </c>
      <c r="B2" s="114"/>
      <c r="C2" s="114"/>
      <c r="D2" s="114"/>
      <c r="E2" s="114"/>
      <c r="F2" s="114"/>
      <c r="G2" s="114"/>
    </row>
    <row r="3" spans="1:7" ht="20.100000000000001" customHeight="1" x14ac:dyDescent="0.15">
      <c r="A3" s="40" t="s">
        <v>0</v>
      </c>
      <c r="B3" s="41"/>
      <c r="C3" s="41"/>
      <c r="D3" s="41"/>
      <c r="E3" s="42"/>
      <c r="F3" s="42"/>
      <c r="G3" s="8" t="s">
        <v>4</v>
      </c>
    </row>
    <row r="4" spans="1:7" ht="20.100000000000001" customHeight="1" x14ac:dyDescent="0.15">
      <c r="A4" s="148" t="s">
        <v>320</v>
      </c>
      <c r="B4" s="165"/>
      <c r="C4" s="165"/>
      <c r="D4" s="149"/>
      <c r="E4" s="123" t="s">
        <v>111</v>
      </c>
      <c r="F4" s="124"/>
      <c r="G4" s="124"/>
    </row>
    <row r="5" spans="1:7" ht="20.100000000000001" customHeight="1" x14ac:dyDescent="0.15">
      <c r="A5" s="117" t="s">
        <v>68</v>
      </c>
      <c r="B5" s="119"/>
      <c r="C5" s="158" t="s">
        <v>69</v>
      </c>
      <c r="D5" s="120" t="s">
        <v>215</v>
      </c>
      <c r="E5" s="124" t="s">
        <v>58</v>
      </c>
      <c r="F5" s="129" t="s">
        <v>321</v>
      </c>
      <c r="G5" s="167" t="s">
        <v>322</v>
      </c>
    </row>
    <row r="6" spans="1:7" ht="33.75" customHeight="1" x14ac:dyDescent="0.15">
      <c r="A6" s="46" t="s">
        <v>78</v>
      </c>
      <c r="B6" s="48" t="s">
        <v>79</v>
      </c>
      <c r="C6" s="157"/>
      <c r="D6" s="166"/>
      <c r="E6" s="125"/>
      <c r="F6" s="130"/>
      <c r="G6" s="160"/>
    </row>
    <row r="7" spans="1:7" ht="20.100000000000001" customHeight="1" x14ac:dyDescent="0.15">
      <c r="A7" s="51" t="s">
        <v>37</v>
      </c>
      <c r="B7" s="93" t="s">
        <v>37</v>
      </c>
      <c r="C7" s="97" t="s">
        <v>37</v>
      </c>
      <c r="D7" s="51" t="s">
        <v>58</v>
      </c>
      <c r="E7" s="52">
        <f t="shared" ref="E7:E34" si="0">SUM(F7:G7)</f>
        <v>1905.55</v>
      </c>
      <c r="F7" s="52">
        <v>1139.8</v>
      </c>
      <c r="G7" s="53">
        <v>765.75</v>
      </c>
    </row>
    <row r="8" spans="1:7" ht="20.100000000000001" customHeight="1" x14ac:dyDescent="0.15">
      <c r="A8" s="51" t="s">
        <v>37</v>
      </c>
      <c r="B8" s="93" t="s">
        <v>323</v>
      </c>
      <c r="C8" s="97" t="s">
        <v>37</v>
      </c>
      <c r="D8" s="51" t="s">
        <v>206</v>
      </c>
      <c r="E8" s="52">
        <f t="shared" si="0"/>
        <v>1139.5999999999999</v>
      </c>
      <c r="F8" s="52">
        <v>1139.5999999999999</v>
      </c>
      <c r="G8" s="53">
        <v>0</v>
      </c>
    </row>
    <row r="9" spans="1:7" ht="20.100000000000001" customHeight="1" x14ac:dyDescent="0.15">
      <c r="A9" s="51" t="s">
        <v>323</v>
      </c>
      <c r="B9" s="93" t="s">
        <v>172</v>
      </c>
      <c r="C9" s="97" t="s">
        <v>84</v>
      </c>
      <c r="D9" s="51" t="s">
        <v>324</v>
      </c>
      <c r="E9" s="52">
        <f t="shared" si="0"/>
        <v>381.35</v>
      </c>
      <c r="F9" s="52">
        <v>381.35</v>
      </c>
      <c r="G9" s="53">
        <v>0</v>
      </c>
    </row>
    <row r="10" spans="1:7" ht="20.100000000000001" customHeight="1" x14ac:dyDescent="0.15">
      <c r="A10" s="51" t="s">
        <v>323</v>
      </c>
      <c r="B10" s="93" t="s">
        <v>174</v>
      </c>
      <c r="C10" s="97" t="s">
        <v>84</v>
      </c>
      <c r="D10" s="51" t="s">
        <v>325</v>
      </c>
      <c r="E10" s="52">
        <f t="shared" si="0"/>
        <v>382.02</v>
      </c>
      <c r="F10" s="52">
        <v>382.02</v>
      </c>
      <c r="G10" s="53">
        <v>0</v>
      </c>
    </row>
    <row r="11" spans="1:7" ht="20.100000000000001" customHeight="1" x14ac:dyDescent="0.15">
      <c r="A11" s="51" t="s">
        <v>323</v>
      </c>
      <c r="B11" s="93" t="s">
        <v>176</v>
      </c>
      <c r="C11" s="97" t="s">
        <v>84</v>
      </c>
      <c r="D11" s="51" t="s">
        <v>326</v>
      </c>
      <c r="E11" s="52">
        <f t="shared" si="0"/>
        <v>31.78</v>
      </c>
      <c r="F11" s="52">
        <v>31.78</v>
      </c>
      <c r="G11" s="53">
        <v>0</v>
      </c>
    </row>
    <row r="12" spans="1:7" ht="20.100000000000001" customHeight="1" x14ac:dyDescent="0.15">
      <c r="A12" s="51" t="s">
        <v>323</v>
      </c>
      <c r="B12" s="93" t="s">
        <v>189</v>
      </c>
      <c r="C12" s="97" t="s">
        <v>84</v>
      </c>
      <c r="D12" s="51" t="s">
        <v>327</v>
      </c>
      <c r="E12" s="52">
        <f t="shared" si="0"/>
        <v>119.61</v>
      </c>
      <c r="F12" s="52">
        <v>119.61</v>
      </c>
      <c r="G12" s="53">
        <v>0</v>
      </c>
    </row>
    <row r="13" spans="1:7" ht="20.100000000000001" customHeight="1" x14ac:dyDescent="0.15">
      <c r="A13" s="51" t="s">
        <v>323</v>
      </c>
      <c r="B13" s="93" t="s">
        <v>328</v>
      </c>
      <c r="C13" s="97" t="s">
        <v>84</v>
      </c>
      <c r="D13" s="51" t="s">
        <v>329</v>
      </c>
      <c r="E13" s="52">
        <f t="shared" si="0"/>
        <v>87.91</v>
      </c>
      <c r="F13" s="52">
        <v>87.91</v>
      </c>
      <c r="G13" s="53">
        <v>0</v>
      </c>
    </row>
    <row r="14" spans="1:7" ht="20.100000000000001" customHeight="1" x14ac:dyDescent="0.15">
      <c r="A14" s="51" t="s">
        <v>323</v>
      </c>
      <c r="B14" s="93" t="s">
        <v>330</v>
      </c>
      <c r="C14" s="97" t="s">
        <v>84</v>
      </c>
      <c r="D14" s="51" t="s">
        <v>331</v>
      </c>
      <c r="E14" s="52">
        <f t="shared" si="0"/>
        <v>14.35</v>
      </c>
      <c r="F14" s="52">
        <v>14.35</v>
      </c>
      <c r="G14" s="53">
        <v>0</v>
      </c>
    </row>
    <row r="15" spans="1:7" ht="20.100000000000001" customHeight="1" x14ac:dyDescent="0.15">
      <c r="A15" s="51" t="s">
        <v>323</v>
      </c>
      <c r="B15" s="93" t="s">
        <v>332</v>
      </c>
      <c r="C15" s="97" t="s">
        <v>84</v>
      </c>
      <c r="D15" s="51" t="s">
        <v>177</v>
      </c>
      <c r="E15" s="52">
        <f t="shared" si="0"/>
        <v>112.23</v>
      </c>
      <c r="F15" s="52">
        <v>112.23</v>
      </c>
      <c r="G15" s="53">
        <v>0</v>
      </c>
    </row>
    <row r="16" spans="1:7" ht="20.100000000000001" customHeight="1" x14ac:dyDescent="0.15">
      <c r="A16" s="51" t="s">
        <v>323</v>
      </c>
      <c r="B16" s="93" t="s">
        <v>178</v>
      </c>
      <c r="C16" s="97" t="s">
        <v>84</v>
      </c>
      <c r="D16" s="51" t="s">
        <v>179</v>
      </c>
      <c r="E16" s="52">
        <f t="shared" si="0"/>
        <v>10.35</v>
      </c>
      <c r="F16" s="52">
        <v>10.35</v>
      </c>
      <c r="G16" s="53">
        <v>0</v>
      </c>
    </row>
    <row r="17" spans="1:7" ht="20.100000000000001" customHeight="1" x14ac:dyDescent="0.15">
      <c r="A17" s="51" t="s">
        <v>37</v>
      </c>
      <c r="B17" s="93" t="s">
        <v>333</v>
      </c>
      <c r="C17" s="97" t="s">
        <v>37</v>
      </c>
      <c r="D17" s="51" t="s">
        <v>207</v>
      </c>
      <c r="E17" s="52">
        <f t="shared" si="0"/>
        <v>765.75</v>
      </c>
      <c r="F17" s="52">
        <v>0</v>
      </c>
      <c r="G17" s="53">
        <v>765.75</v>
      </c>
    </row>
    <row r="18" spans="1:7" ht="20.100000000000001" customHeight="1" x14ac:dyDescent="0.15">
      <c r="A18" s="51" t="s">
        <v>333</v>
      </c>
      <c r="B18" s="93" t="s">
        <v>172</v>
      </c>
      <c r="C18" s="97" t="s">
        <v>84</v>
      </c>
      <c r="D18" s="51" t="s">
        <v>334</v>
      </c>
      <c r="E18" s="52">
        <f t="shared" si="0"/>
        <v>39</v>
      </c>
      <c r="F18" s="52">
        <v>0</v>
      </c>
      <c r="G18" s="53">
        <v>39</v>
      </c>
    </row>
    <row r="19" spans="1:7" ht="20.100000000000001" customHeight="1" x14ac:dyDescent="0.15">
      <c r="A19" s="51" t="s">
        <v>333</v>
      </c>
      <c r="B19" s="93" t="s">
        <v>185</v>
      </c>
      <c r="C19" s="97" t="s">
        <v>84</v>
      </c>
      <c r="D19" s="51" t="s">
        <v>335</v>
      </c>
      <c r="E19" s="52">
        <f t="shared" si="0"/>
        <v>2</v>
      </c>
      <c r="F19" s="52">
        <v>0</v>
      </c>
      <c r="G19" s="53">
        <v>2</v>
      </c>
    </row>
    <row r="20" spans="1:7" ht="20.100000000000001" customHeight="1" x14ac:dyDescent="0.15">
      <c r="A20" s="51" t="s">
        <v>333</v>
      </c>
      <c r="B20" s="93" t="s">
        <v>187</v>
      </c>
      <c r="C20" s="97" t="s">
        <v>84</v>
      </c>
      <c r="D20" s="51" t="s">
        <v>336</v>
      </c>
      <c r="E20" s="52">
        <f t="shared" si="0"/>
        <v>2</v>
      </c>
      <c r="F20" s="52">
        <v>0</v>
      </c>
      <c r="G20" s="53">
        <v>2</v>
      </c>
    </row>
    <row r="21" spans="1:7" ht="20.100000000000001" customHeight="1" x14ac:dyDescent="0.15">
      <c r="A21" s="51" t="s">
        <v>333</v>
      </c>
      <c r="B21" s="93" t="s">
        <v>337</v>
      </c>
      <c r="C21" s="97" t="s">
        <v>84</v>
      </c>
      <c r="D21" s="51" t="s">
        <v>338</v>
      </c>
      <c r="E21" s="52">
        <f t="shared" si="0"/>
        <v>5</v>
      </c>
      <c r="F21" s="52">
        <v>0</v>
      </c>
      <c r="G21" s="53">
        <v>5</v>
      </c>
    </row>
    <row r="22" spans="1:7" ht="20.100000000000001" customHeight="1" x14ac:dyDescent="0.15">
      <c r="A22" s="51" t="s">
        <v>333</v>
      </c>
      <c r="B22" s="93" t="s">
        <v>191</v>
      </c>
      <c r="C22" s="97" t="s">
        <v>84</v>
      </c>
      <c r="D22" s="51" t="s">
        <v>339</v>
      </c>
      <c r="E22" s="52">
        <f t="shared" si="0"/>
        <v>126</v>
      </c>
      <c r="F22" s="52">
        <v>0</v>
      </c>
      <c r="G22" s="53">
        <v>126</v>
      </c>
    </row>
    <row r="23" spans="1:7" ht="20.100000000000001" customHeight="1" x14ac:dyDescent="0.15">
      <c r="A23" s="51" t="s">
        <v>333</v>
      </c>
      <c r="B23" s="93" t="s">
        <v>330</v>
      </c>
      <c r="C23" s="97" t="s">
        <v>84</v>
      </c>
      <c r="D23" s="51" t="s">
        <v>340</v>
      </c>
      <c r="E23" s="52">
        <f t="shared" si="0"/>
        <v>130</v>
      </c>
      <c r="F23" s="52">
        <v>0</v>
      </c>
      <c r="G23" s="53">
        <v>130</v>
      </c>
    </row>
    <row r="24" spans="1:7" ht="20.100000000000001" customHeight="1" x14ac:dyDescent="0.15">
      <c r="A24" s="51" t="s">
        <v>333</v>
      </c>
      <c r="B24" s="93" t="s">
        <v>332</v>
      </c>
      <c r="C24" s="97" t="s">
        <v>84</v>
      </c>
      <c r="D24" s="51" t="s">
        <v>341</v>
      </c>
      <c r="E24" s="52">
        <f t="shared" si="0"/>
        <v>38.700000000000003</v>
      </c>
      <c r="F24" s="52">
        <v>0</v>
      </c>
      <c r="G24" s="53">
        <v>38.700000000000003</v>
      </c>
    </row>
    <row r="25" spans="1:7" ht="20.100000000000001" customHeight="1" x14ac:dyDescent="0.15">
      <c r="A25" s="51" t="s">
        <v>333</v>
      </c>
      <c r="B25" s="93" t="s">
        <v>342</v>
      </c>
      <c r="C25" s="97" t="s">
        <v>84</v>
      </c>
      <c r="D25" s="51" t="s">
        <v>183</v>
      </c>
      <c r="E25" s="52">
        <f t="shared" si="0"/>
        <v>78</v>
      </c>
      <c r="F25" s="52">
        <v>0</v>
      </c>
      <c r="G25" s="53">
        <v>78</v>
      </c>
    </row>
    <row r="26" spans="1:7" ht="20.100000000000001" customHeight="1" x14ac:dyDescent="0.15">
      <c r="A26" s="51" t="s">
        <v>333</v>
      </c>
      <c r="B26" s="93" t="s">
        <v>343</v>
      </c>
      <c r="C26" s="97" t="s">
        <v>84</v>
      </c>
      <c r="D26" s="51" t="s">
        <v>184</v>
      </c>
      <c r="E26" s="52">
        <f t="shared" si="0"/>
        <v>60.12</v>
      </c>
      <c r="F26" s="52">
        <v>0</v>
      </c>
      <c r="G26" s="53">
        <v>60.12</v>
      </c>
    </row>
    <row r="27" spans="1:7" ht="20.100000000000001" customHeight="1" x14ac:dyDescent="0.15">
      <c r="A27" s="51" t="s">
        <v>333</v>
      </c>
      <c r="B27" s="93" t="s">
        <v>344</v>
      </c>
      <c r="C27" s="97" t="s">
        <v>84</v>
      </c>
      <c r="D27" s="51" t="s">
        <v>188</v>
      </c>
      <c r="E27" s="52">
        <f t="shared" si="0"/>
        <v>15.82</v>
      </c>
      <c r="F27" s="52">
        <v>0</v>
      </c>
      <c r="G27" s="53">
        <v>15.82</v>
      </c>
    </row>
    <row r="28" spans="1:7" ht="20.100000000000001" customHeight="1" x14ac:dyDescent="0.15">
      <c r="A28" s="51" t="s">
        <v>333</v>
      </c>
      <c r="B28" s="93" t="s">
        <v>345</v>
      </c>
      <c r="C28" s="97" t="s">
        <v>84</v>
      </c>
      <c r="D28" s="51" t="s">
        <v>346</v>
      </c>
      <c r="E28" s="52">
        <f t="shared" si="0"/>
        <v>18.7</v>
      </c>
      <c r="F28" s="52">
        <v>0</v>
      </c>
      <c r="G28" s="53">
        <v>18.7</v>
      </c>
    </row>
    <row r="29" spans="1:7" ht="20.100000000000001" customHeight="1" x14ac:dyDescent="0.15">
      <c r="A29" s="51" t="s">
        <v>333</v>
      </c>
      <c r="B29" s="93" t="s">
        <v>347</v>
      </c>
      <c r="C29" s="97" t="s">
        <v>84</v>
      </c>
      <c r="D29" s="51" t="s">
        <v>348</v>
      </c>
      <c r="E29" s="52">
        <f t="shared" si="0"/>
        <v>11.44</v>
      </c>
      <c r="F29" s="52">
        <v>0</v>
      </c>
      <c r="G29" s="53">
        <v>11.44</v>
      </c>
    </row>
    <row r="30" spans="1:7" ht="20.100000000000001" customHeight="1" x14ac:dyDescent="0.15">
      <c r="A30" s="51" t="s">
        <v>333</v>
      </c>
      <c r="B30" s="93" t="s">
        <v>349</v>
      </c>
      <c r="C30" s="97" t="s">
        <v>84</v>
      </c>
      <c r="D30" s="51" t="s">
        <v>190</v>
      </c>
      <c r="E30" s="52">
        <f t="shared" si="0"/>
        <v>20</v>
      </c>
      <c r="F30" s="52">
        <v>0</v>
      </c>
      <c r="G30" s="53">
        <v>20</v>
      </c>
    </row>
    <row r="31" spans="1:7" ht="20.100000000000001" customHeight="1" x14ac:dyDescent="0.15">
      <c r="A31" s="51" t="s">
        <v>333</v>
      </c>
      <c r="B31" s="93" t="s">
        <v>350</v>
      </c>
      <c r="C31" s="97" t="s">
        <v>84</v>
      </c>
      <c r="D31" s="51" t="s">
        <v>351</v>
      </c>
      <c r="E31" s="52">
        <f t="shared" si="0"/>
        <v>88.92</v>
      </c>
      <c r="F31" s="52">
        <v>0</v>
      </c>
      <c r="G31" s="53">
        <v>88.92</v>
      </c>
    </row>
    <row r="32" spans="1:7" ht="20.100000000000001" customHeight="1" x14ac:dyDescent="0.15">
      <c r="A32" s="51" t="s">
        <v>333</v>
      </c>
      <c r="B32" s="93" t="s">
        <v>178</v>
      </c>
      <c r="C32" s="97" t="s">
        <v>84</v>
      </c>
      <c r="D32" s="51" t="s">
        <v>193</v>
      </c>
      <c r="E32" s="52">
        <f t="shared" si="0"/>
        <v>130.05000000000001</v>
      </c>
      <c r="F32" s="52">
        <v>0</v>
      </c>
      <c r="G32" s="53">
        <v>130.05000000000001</v>
      </c>
    </row>
    <row r="33" spans="1:7" ht="20.100000000000001" customHeight="1" x14ac:dyDescent="0.15">
      <c r="A33" s="51" t="s">
        <v>37</v>
      </c>
      <c r="B33" s="93" t="s">
        <v>352</v>
      </c>
      <c r="C33" s="97" t="s">
        <v>37</v>
      </c>
      <c r="D33" s="51" t="s">
        <v>201</v>
      </c>
      <c r="E33" s="52">
        <f t="shared" si="0"/>
        <v>0.2</v>
      </c>
      <c r="F33" s="52">
        <v>0.2</v>
      </c>
      <c r="G33" s="53">
        <v>0</v>
      </c>
    </row>
    <row r="34" spans="1:7" ht="20.100000000000001" customHeight="1" x14ac:dyDescent="0.15">
      <c r="A34" s="51" t="s">
        <v>352</v>
      </c>
      <c r="B34" s="93" t="s">
        <v>191</v>
      </c>
      <c r="C34" s="97" t="s">
        <v>84</v>
      </c>
      <c r="D34" s="51" t="s">
        <v>353</v>
      </c>
      <c r="E34" s="52">
        <f t="shared" si="0"/>
        <v>0.2</v>
      </c>
      <c r="F34" s="52">
        <v>0.2</v>
      </c>
      <c r="G34" s="53">
        <v>0</v>
      </c>
    </row>
  </sheetData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honeticPr fontId="4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showZeros="0" workbookViewId="0">
      <selection activeCell="E17" sqref="E17"/>
    </sheetView>
  </sheetViews>
  <sheetFormatPr defaultRowHeight="10.8" x14ac:dyDescent="0.15"/>
  <cols>
    <col min="1" max="3" width="5.625" customWidth="1"/>
    <col min="4" max="4" width="17" customWidth="1"/>
    <col min="5" max="5" width="92.375" customWidth="1"/>
    <col min="6" max="6" width="25" customWidth="1"/>
  </cols>
  <sheetData>
    <row r="1" spans="1:6" ht="20.100000000000001" customHeight="1" x14ac:dyDescent="0.15">
      <c r="A1" s="36"/>
      <c r="B1" s="37"/>
      <c r="C1" s="37"/>
      <c r="D1" s="37"/>
      <c r="E1" s="37"/>
      <c r="F1" s="84" t="s">
        <v>354</v>
      </c>
    </row>
    <row r="2" spans="1:6" ht="20.100000000000001" customHeight="1" x14ac:dyDescent="0.15">
      <c r="A2" s="114" t="s">
        <v>355</v>
      </c>
      <c r="B2" s="114"/>
      <c r="C2" s="114"/>
      <c r="D2" s="114"/>
      <c r="E2" s="114"/>
      <c r="F2" s="114"/>
    </row>
    <row r="3" spans="1:6" ht="20.100000000000001" customHeight="1" x14ac:dyDescent="0.15">
      <c r="A3" s="40" t="s">
        <v>0</v>
      </c>
      <c r="B3" s="41"/>
      <c r="C3" s="41"/>
      <c r="D3" s="92"/>
      <c r="E3" s="92"/>
      <c r="F3" s="8" t="s">
        <v>4</v>
      </c>
    </row>
    <row r="4" spans="1:6" ht="20.100000000000001" customHeight="1" x14ac:dyDescent="0.15">
      <c r="A4" s="117" t="s">
        <v>68</v>
      </c>
      <c r="B4" s="118"/>
      <c r="C4" s="119"/>
      <c r="D4" s="168" t="s">
        <v>69</v>
      </c>
      <c r="E4" s="161" t="s">
        <v>356</v>
      </c>
      <c r="F4" s="129" t="s">
        <v>71</v>
      </c>
    </row>
    <row r="5" spans="1:6" ht="20.100000000000001" customHeight="1" x14ac:dyDescent="0.15">
      <c r="A5" s="47" t="s">
        <v>78</v>
      </c>
      <c r="B5" s="46" t="s">
        <v>79</v>
      </c>
      <c r="C5" s="48" t="s">
        <v>80</v>
      </c>
      <c r="D5" s="169"/>
      <c r="E5" s="161"/>
      <c r="F5" s="129"/>
    </row>
    <row r="6" spans="1:6" ht="20.100000000000001" customHeight="1" x14ac:dyDescent="0.15">
      <c r="A6" s="93" t="s">
        <v>37</v>
      </c>
      <c r="B6" s="93" t="s">
        <v>37</v>
      </c>
      <c r="C6" s="93" t="s">
        <v>37</v>
      </c>
      <c r="D6" s="98" t="s">
        <v>37</v>
      </c>
      <c r="E6" s="98" t="s">
        <v>58</v>
      </c>
      <c r="F6" s="99">
        <f>351931.44-347061.64</f>
        <v>4869.7999999999884</v>
      </c>
    </row>
    <row r="7" spans="1:6" ht="20.100000000000001" customHeight="1" x14ac:dyDescent="0.15">
      <c r="A7" s="93" t="s">
        <v>37</v>
      </c>
      <c r="B7" s="93" t="s">
        <v>37</v>
      </c>
      <c r="C7" s="93" t="s">
        <v>37</v>
      </c>
      <c r="D7" s="98" t="s">
        <v>37</v>
      </c>
      <c r="E7" s="98" t="s">
        <v>91</v>
      </c>
      <c r="F7" s="99">
        <v>350</v>
      </c>
    </row>
    <row r="8" spans="1:6" ht="20.100000000000001" customHeight="1" x14ac:dyDescent="0.15">
      <c r="A8" s="93" t="s">
        <v>86</v>
      </c>
      <c r="B8" s="93" t="s">
        <v>89</v>
      </c>
      <c r="C8" s="93" t="s">
        <v>90</v>
      </c>
      <c r="D8" s="98" t="s">
        <v>84</v>
      </c>
      <c r="E8" s="98" t="s">
        <v>357</v>
      </c>
      <c r="F8" s="99">
        <v>103</v>
      </c>
    </row>
    <row r="9" spans="1:6" ht="20.100000000000001" customHeight="1" x14ac:dyDescent="0.15">
      <c r="A9" s="93" t="s">
        <v>86</v>
      </c>
      <c r="B9" s="93" t="s">
        <v>89</v>
      </c>
      <c r="C9" s="93" t="s">
        <v>90</v>
      </c>
      <c r="D9" s="98" t="s">
        <v>84</v>
      </c>
      <c r="E9" s="98" t="s">
        <v>358</v>
      </c>
      <c r="F9" s="99">
        <v>47</v>
      </c>
    </row>
    <row r="10" spans="1:6" ht="20.100000000000001" customHeight="1" x14ac:dyDescent="0.15">
      <c r="A10" s="93" t="s">
        <v>86</v>
      </c>
      <c r="B10" s="93" t="s">
        <v>89</v>
      </c>
      <c r="C10" s="93" t="s">
        <v>90</v>
      </c>
      <c r="D10" s="98" t="s">
        <v>84</v>
      </c>
      <c r="E10" s="98" t="s">
        <v>359</v>
      </c>
      <c r="F10" s="99">
        <v>200</v>
      </c>
    </row>
    <row r="11" spans="1:6" ht="20.100000000000001" customHeight="1" x14ac:dyDescent="0.15">
      <c r="A11" s="93" t="s">
        <v>37</v>
      </c>
      <c r="B11" s="93" t="s">
        <v>37</v>
      </c>
      <c r="C11" s="93" t="s">
        <v>37</v>
      </c>
      <c r="D11" s="98" t="s">
        <v>37</v>
      </c>
      <c r="E11" s="98" t="s">
        <v>93</v>
      </c>
      <c r="F11" s="99">
        <f>SUM(F12:F14)</f>
        <v>61</v>
      </c>
    </row>
    <row r="12" spans="1:6" ht="20.100000000000001" customHeight="1" x14ac:dyDescent="0.15">
      <c r="A12" s="93" t="s">
        <v>86</v>
      </c>
      <c r="B12" s="93" t="s">
        <v>92</v>
      </c>
      <c r="C12" s="93" t="s">
        <v>87</v>
      </c>
      <c r="D12" s="98" t="s">
        <v>84</v>
      </c>
      <c r="E12" s="98" t="s">
        <v>360</v>
      </c>
      <c r="F12" s="99">
        <v>31</v>
      </c>
    </row>
    <row r="13" spans="1:6" ht="20.100000000000001" customHeight="1" x14ac:dyDescent="0.15">
      <c r="A13" s="93" t="s">
        <v>86</v>
      </c>
      <c r="B13" s="93" t="s">
        <v>92</v>
      </c>
      <c r="C13" s="93" t="s">
        <v>87</v>
      </c>
      <c r="D13" s="98" t="s">
        <v>84</v>
      </c>
      <c r="E13" s="98" t="s">
        <v>361</v>
      </c>
      <c r="F13" s="99">
        <v>2</v>
      </c>
    </row>
    <row r="14" spans="1:6" ht="20.100000000000001" customHeight="1" x14ac:dyDescent="0.15">
      <c r="A14" s="93" t="s">
        <v>86</v>
      </c>
      <c r="B14" s="93" t="s">
        <v>92</v>
      </c>
      <c r="C14" s="93" t="s">
        <v>87</v>
      </c>
      <c r="D14" s="98" t="s">
        <v>84</v>
      </c>
      <c r="E14" s="98" t="s">
        <v>362</v>
      </c>
      <c r="F14" s="99">
        <v>28</v>
      </c>
    </row>
    <row r="15" spans="1:6" ht="20.100000000000001" customHeight="1" x14ac:dyDescent="0.15">
      <c r="A15" s="93" t="s">
        <v>37</v>
      </c>
      <c r="B15" s="93" t="s">
        <v>37</v>
      </c>
      <c r="C15" s="93" t="s">
        <v>37</v>
      </c>
      <c r="D15" s="98" t="s">
        <v>37</v>
      </c>
      <c r="E15" s="98" t="s">
        <v>98</v>
      </c>
      <c r="F15" s="99">
        <v>1243.8</v>
      </c>
    </row>
    <row r="16" spans="1:6" ht="20.100000000000001" customHeight="1" x14ac:dyDescent="0.15">
      <c r="A16" s="93" t="s">
        <v>86</v>
      </c>
      <c r="B16" s="93" t="s">
        <v>94</v>
      </c>
      <c r="C16" s="93" t="s">
        <v>97</v>
      </c>
      <c r="D16" s="98" t="s">
        <v>84</v>
      </c>
      <c r="E16" s="98" t="s">
        <v>363</v>
      </c>
      <c r="F16" s="99">
        <v>39</v>
      </c>
    </row>
    <row r="17" spans="1:6" ht="20.100000000000001" customHeight="1" x14ac:dyDescent="0.15">
      <c r="A17" s="93" t="s">
        <v>86</v>
      </c>
      <c r="B17" s="93" t="s">
        <v>94</v>
      </c>
      <c r="C17" s="93" t="s">
        <v>97</v>
      </c>
      <c r="D17" s="98" t="s">
        <v>84</v>
      </c>
      <c r="E17" s="98" t="s">
        <v>364</v>
      </c>
      <c r="F17" s="99">
        <v>41</v>
      </c>
    </row>
    <row r="18" spans="1:6" ht="20.100000000000001" customHeight="1" x14ac:dyDescent="0.15">
      <c r="A18" s="93" t="s">
        <v>86</v>
      </c>
      <c r="B18" s="93" t="s">
        <v>94</v>
      </c>
      <c r="C18" s="93" t="s">
        <v>97</v>
      </c>
      <c r="D18" s="98" t="s">
        <v>84</v>
      </c>
      <c r="E18" s="98" t="s">
        <v>365</v>
      </c>
      <c r="F18" s="99">
        <v>28</v>
      </c>
    </row>
    <row r="19" spans="1:6" ht="20.100000000000001" customHeight="1" x14ac:dyDescent="0.15">
      <c r="A19" s="93" t="s">
        <v>86</v>
      </c>
      <c r="B19" s="93" t="s">
        <v>94</v>
      </c>
      <c r="C19" s="93" t="s">
        <v>97</v>
      </c>
      <c r="D19" s="98" t="s">
        <v>84</v>
      </c>
      <c r="E19" s="98" t="s">
        <v>366</v>
      </c>
      <c r="F19" s="99">
        <v>20</v>
      </c>
    </row>
    <row r="20" spans="1:6" ht="20.100000000000001" customHeight="1" x14ac:dyDescent="0.15">
      <c r="A20" s="93" t="s">
        <v>86</v>
      </c>
      <c r="B20" s="93" t="s">
        <v>94</v>
      </c>
      <c r="C20" s="93" t="s">
        <v>97</v>
      </c>
      <c r="D20" s="98" t="s">
        <v>84</v>
      </c>
      <c r="E20" s="98" t="s">
        <v>367</v>
      </c>
      <c r="F20" s="99">
        <v>54.5</v>
      </c>
    </row>
    <row r="21" spans="1:6" ht="20.100000000000001" customHeight="1" x14ac:dyDescent="0.15">
      <c r="A21" s="93" t="s">
        <v>86</v>
      </c>
      <c r="B21" s="93" t="s">
        <v>94</v>
      </c>
      <c r="C21" s="93" t="s">
        <v>97</v>
      </c>
      <c r="D21" s="98" t="s">
        <v>84</v>
      </c>
      <c r="E21" s="98" t="s">
        <v>368</v>
      </c>
      <c r="F21" s="99">
        <v>24.84</v>
      </c>
    </row>
    <row r="22" spans="1:6" ht="20.100000000000001" customHeight="1" x14ac:dyDescent="0.15">
      <c r="A22" s="93" t="s">
        <v>86</v>
      </c>
      <c r="B22" s="93" t="s">
        <v>94</v>
      </c>
      <c r="C22" s="93" t="s">
        <v>97</v>
      </c>
      <c r="D22" s="98" t="s">
        <v>84</v>
      </c>
      <c r="E22" s="98" t="s">
        <v>369</v>
      </c>
      <c r="F22" s="99">
        <v>2</v>
      </c>
    </row>
    <row r="23" spans="1:6" ht="20.100000000000001" customHeight="1" x14ac:dyDescent="0.15">
      <c r="A23" s="93" t="s">
        <v>86</v>
      </c>
      <c r="B23" s="93" t="s">
        <v>94</v>
      </c>
      <c r="C23" s="93" t="s">
        <v>97</v>
      </c>
      <c r="D23" s="98" t="s">
        <v>84</v>
      </c>
      <c r="E23" s="98" t="s">
        <v>370</v>
      </c>
      <c r="F23" s="99">
        <v>270</v>
      </c>
    </row>
    <row r="24" spans="1:6" ht="20.100000000000001" customHeight="1" x14ac:dyDescent="0.15">
      <c r="A24" s="93" t="s">
        <v>86</v>
      </c>
      <c r="B24" s="93" t="s">
        <v>94</v>
      </c>
      <c r="C24" s="93" t="s">
        <v>97</v>
      </c>
      <c r="D24" s="98" t="s">
        <v>84</v>
      </c>
      <c r="E24" s="98" t="s">
        <v>371</v>
      </c>
      <c r="F24" s="99">
        <v>12</v>
      </c>
    </row>
    <row r="25" spans="1:6" ht="20.100000000000001" customHeight="1" x14ac:dyDescent="0.15">
      <c r="A25" s="93" t="s">
        <v>86</v>
      </c>
      <c r="B25" s="93" t="s">
        <v>94</v>
      </c>
      <c r="C25" s="93" t="s">
        <v>97</v>
      </c>
      <c r="D25" s="98" t="s">
        <v>84</v>
      </c>
      <c r="E25" s="98" t="s">
        <v>372</v>
      </c>
      <c r="F25" s="99">
        <v>220.36</v>
      </c>
    </row>
    <row r="26" spans="1:6" ht="20.100000000000001" customHeight="1" x14ac:dyDescent="0.15">
      <c r="A26" s="93" t="s">
        <v>86</v>
      </c>
      <c r="B26" s="93" t="s">
        <v>94</v>
      </c>
      <c r="C26" s="93" t="s">
        <v>97</v>
      </c>
      <c r="D26" s="98" t="s">
        <v>84</v>
      </c>
      <c r="E26" s="98" t="s">
        <v>373</v>
      </c>
      <c r="F26" s="99">
        <v>28</v>
      </c>
    </row>
    <row r="27" spans="1:6" ht="20.100000000000001" customHeight="1" x14ac:dyDescent="0.15">
      <c r="A27" s="93" t="s">
        <v>86</v>
      </c>
      <c r="B27" s="93" t="s">
        <v>94</v>
      </c>
      <c r="C27" s="93" t="s">
        <v>97</v>
      </c>
      <c r="D27" s="98" t="s">
        <v>84</v>
      </c>
      <c r="E27" s="98" t="s">
        <v>374</v>
      </c>
      <c r="F27" s="99">
        <v>150</v>
      </c>
    </row>
    <row r="28" spans="1:6" ht="20.100000000000001" customHeight="1" x14ac:dyDescent="0.15">
      <c r="A28" s="93" t="s">
        <v>86</v>
      </c>
      <c r="B28" s="93" t="s">
        <v>94</v>
      </c>
      <c r="C28" s="93" t="s">
        <v>97</v>
      </c>
      <c r="D28" s="98" t="s">
        <v>84</v>
      </c>
      <c r="E28" s="98" t="s">
        <v>375</v>
      </c>
      <c r="F28" s="99">
        <v>83.43</v>
      </c>
    </row>
    <row r="29" spans="1:6" ht="20.100000000000001" customHeight="1" x14ac:dyDescent="0.15">
      <c r="A29" s="93" t="s">
        <v>86</v>
      </c>
      <c r="B29" s="93" t="s">
        <v>94</v>
      </c>
      <c r="C29" s="93" t="s">
        <v>97</v>
      </c>
      <c r="D29" s="98" t="s">
        <v>84</v>
      </c>
      <c r="E29" s="98" t="s">
        <v>376</v>
      </c>
      <c r="F29" s="99">
        <v>73.349999999999994</v>
      </c>
    </row>
    <row r="30" spans="1:6" ht="20.100000000000001" customHeight="1" x14ac:dyDescent="0.15">
      <c r="A30" s="93" t="s">
        <v>86</v>
      </c>
      <c r="B30" s="93" t="s">
        <v>94</v>
      </c>
      <c r="C30" s="93" t="s">
        <v>97</v>
      </c>
      <c r="D30" s="98" t="s">
        <v>84</v>
      </c>
      <c r="E30" s="98" t="s">
        <v>377</v>
      </c>
      <c r="F30" s="99">
        <v>105.4</v>
      </c>
    </row>
    <row r="31" spans="1:6" ht="20.100000000000001" customHeight="1" x14ac:dyDescent="0.15">
      <c r="A31" s="93" t="s">
        <v>86</v>
      </c>
      <c r="B31" s="93" t="s">
        <v>94</v>
      </c>
      <c r="C31" s="93" t="s">
        <v>97</v>
      </c>
      <c r="D31" s="98" t="s">
        <v>84</v>
      </c>
      <c r="E31" s="98" t="s">
        <v>378</v>
      </c>
      <c r="F31" s="99">
        <v>14</v>
      </c>
    </row>
    <row r="32" spans="1:6" ht="20.100000000000001" customHeight="1" x14ac:dyDescent="0.15">
      <c r="A32" s="93" t="s">
        <v>86</v>
      </c>
      <c r="B32" s="93" t="s">
        <v>94</v>
      </c>
      <c r="C32" s="93" t="s">
        <v>97</v>
      </c>
      <c r="D32" s="98" t="s">
        <v>84</v>
      </c>
      <c r="E32" s="98" t="s">
        <v>379</v>
      </c>
      <c r="F32" s="99">
        <v>24.6</v>
      </c>
    </row>
    <row r="33" spans="1:6" ht="20.100000000000001" customHeight="1" x14ac:dyDescent="0.15">
      <c r="A33" s="93" t="s">
        <v>86</v>
      </c>
      <c r="B33" s="93" t="s">
        <v>94</v>
      </c>
      <c r="C33" s="93" t="s">
        <v>97</v>
      </c>
      <c r="D33" s="98" t="s">
        <v>84</v>
      </c>
      <c r="E33" s="98" t="s">
        <v>380</v>
      </c>
      <c r="F33" s="99">
        <v>17.32</v>
      </c>
    </row>
    <row r="34" spans="1:6" ht="20.100000000000001" customHeight="1" x14ac:dyDescent="0.15">
      <c r="A34" s="93" t="s">
        <v>86</v>
      </c>
      <c r="B34" s="93" t="s">
        <v>94</v>
      </c>
      <c r="C34" s="93" t="s">
        <v>97</v>
      </c>
      <c r="D34" s="98" t="s">
        <v>84</v>
      </c>
      <c r="E34" s="98" t="s">
        <v>381</v>
      </c>
      <c r="F34" s="99">
        <v>20</v>
      </c>
    </row>
    <row r="35" spans="1:6" ht="20.100000000000001" customHeight="1" x14ac:dyDescent="0.15">
      <c r="A35" s="93" t="s">
        <v>86</v>
      </c>
      <c r="B35" s="93" t="s">
        <v>94</v>
      </c>
      <c r="C35" s="93" t="s">
        <v>97</v>
      </c>
      <c r="D35" s="98" t="s">
        <v>84</v>
      </c>
      <c r="E35" s="98" t="s">
        <v>382</v>
      </c>
      <c r="F35" s="99">
        <v>16</v>
      </c>
    </row>
    <row r="36" spans="1:6" ht="20.100000000000001" customHeight="1" x14ac:dyDescent="0.15">
      <c r="A36" s="93" t="s">
        <v>37</v>
      </c>
      <c r="B36" s="93" t="s">
        <v>37</v>
      </c>
      <c r="C36" s="93" t="s">
        <v>37</v>
      </c>
      <c r="D36" s="98" t="s">
        <v>37</v>
      </c>
      <c r="E36" s="98" t="s">
        <v>100</v>
      </c>
      <c r="F36" s="99">
        <v>700</v>
      </c>
    </row>
    <row r="37" spans="1:6" ht="20.100000000000001" customHeight="1" x14ac:dyDescent="0.15">
      <c r="A37" s="93" t="s">
        <v>86</v>
      </c>
      <c r="B37" s="93" t="s">
        <v>94</v>
      </c>
      <c r="C37" s="93" t="s">
        <v>99</v>
      </c>
      <c r="D37" s="98" t="s">
        <v>84</v>
      </c>
      <c r="E37" s="98" t="s">
        <v>383</v>
      </c>
      <c r="F37" s="99">
        <v>700</v>
      </c>
    </row>
    <row r="38" spans="1:6" ht="20.100000000000001" customHeight="1" x14ac:dyDescent="0.15">
      <c r="A38" s="93" t="s">
        <v>37</v>
      </c>
      <c r="B38" s="93" t="s">
        <v>37</v>
      </c>
      <c r="C38" s="93" t="s">
        <v>37</v>
      </c>
      <c r="D38" s="98" t="s">
        <v>37</v>
      </c>
      <c r="E38" s="98" t="s">
        <v>101</v>
      </c>
      <c r="F38" s="99">
        <v>2515</v>
      </c>
    </row>
    <row r="39" spans="1:6" ht="20.100000000000001" customHeight="1" x14ac:dyDescent="0.15">
      <c r="A39" s="93" t="s">
        <v>86</v>
      </c>
      <c r="B39" s="93" t="s">
        <v>94</v>
      </c>
      <c r="C39" s="93" t="s">
        <v>90</v>
      </c>
      <c r="D39" s="98" t="s">
        <v>84</v>
      </c>
      <c r="E39" s="98" t="s">
        <v>384</v>
      </c>
      <c r="F39" s="99">
        <v>2480</v>
      </c>
    </row>
    <row r="40" spans="1:6" ht="20.100000000000001" customHeight="1" x14ac:dyDescent="0.15">
      <c r="A40" s="93" t="s">
        <v>86</v>
      </c>
      <c r="B40" s="93" t="s">
        <v>94</v>
      </c>
      <c r="C40" s="93" t="s">
        <v>90</v>
      </c>
      <c r="D40" s="98" t="s">
        <v>84</v>
      </c>
      <c r="E40" s="98" t="s">
        <v>385</v>
      </c>
      <c r="F40" s="99">
        <v>35</v>
      </c>
    </row>
  </sheetData>
  <mergeCells count="5">
    <mergeCell ref="D4:D5"/>
    <mergeCell ref="E4:E5"/>
    <mergeCell ref="A2:F2"/>
    <mergeCell ref="F4:F5"/>
    <mergeCell ref="A4:C4"/>
  </mergeCells>
  <phoneticPr fontId="4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16</vt:i4>
      </vt:variant>
    </vt:vector>
  </HeadingPairs>
  <TitlesOfParts>
    <vt:vector size="30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'3-2'!Print_Area</vt:lpstr>
      <vt:lpstr>'4'!Print_Area</vt:lpstr>
      <vt:lpstr>'5'!Print_Area</vt:lpstr>
      <vt:lpstr>'1'!Print_Titles</vt:lpstr>
      <vt:lpstr>'1-1'!Print_Titles</vt:lpstr>
      <vt:lpstr>'1-2'!Print_Titles</vt:lpstr>
      <vt:lpstr>'2'!Print_Titles</vt:lpstr>
      <vt:lpstr>'2-1'!Print_Titles</vt:lpstr>
      <vt:lpstr>'3'!Print_Titles</vt:lpstr>
      <vt:lpstr>'3-1'!Print_Titles</vt:lpstr>
      <vt:lpstr>'3-2'!Print_Titles</vt:lpstr>
      <vt:lpstr>'3-3'!Print_Titles</vt:lpstr>
      <vt:lpstr>'4'!Print_Titles</vt:lpstr>
      <vt:lpstr>'4-1'!Print_Titles</vt:lpstr>
      <vt:lpstr>'5'!Print_Titles</vt:lpstr>
      <vt:lpstr>封面!Print_Titles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</cp:lastModifiedBy>
  <dcterms:modified xsi:type="dcterms:W3CDTF">2021-03-27T02:32:27Z</dcterms:modified>
</cp:coreProperties>
</file>